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df899f0fa94198c2/Escritorio/Mono/2024/Fechitri 2024/Ranking/"/>
    </mc:Choice>
  </mc:AlternateContent>
  <xr:revisionPtr revIDLastSave="618" documentId="13_ncr:1_{F73BE942-8B74-4221-AB32-F2A9CB4A629C}" xr6:coauthVersionLast="47" xr6:coauthVersionMax="47" xr10:uidLastSave="{4F52A850-CC7F-4A2A-A42C-A3123F1BB5D6}"/>
  <bookViews>
    <workbookView xWindow="-110" yWindow="-110" windowWidth="19420" windowHeight="10300" tabRatio="674" xr2:uid="{00000000-000D-0000-FFFF-FFFF00000000}"/>
  </bookViews>
  <sheets>
    <sheet name="Ranking Triatlón Masculino " sheetId="43" r:id="rId1"/>
  </sheets>
  <definedNames>
    <definedName name="_xlnm._FilterDatabase" localSheetId="0" hidden="1">'Ranking Triatlón Masculino '!$B$3:$U$3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7" i="43" l="1"/>
  <c r="P97" i="43"/>
  <c r="T14" i="43" l="1"/>
  <c r="T13" i="43"/>
  <c r="T15" i="43"/>
  <c r="T16" i="43"/>
  <c r="T17" i="43"/>
  <c r="T18" i="43"/>
  <c r="T19" i="43"/>
  <c r="T20" i="43"/>
  <c r="T21" i="43"/>
  <c r="T22" i="43"/>
  <c r="T23" i="43"/>
  <c r="T24" i="43"/>
  <c r="T25" i="43"/>
  <c r="T5" i="43"/>
  <c r="T8" i="43"/>
  <c r="T9" i="43"/>
  <c r="T11" i="43"/>
  <c r="T12" i="43"/>
  <c r="T289" i="43"/>
  <c r="T288" i="43"/>
  <c r="T136" i="43"/>
  <c r="T151" i="43"/>
  <c r="T152" i="43"/>
  <c r="T157" i="43"/>
  <c r="T158" i="43"/>
  <c r="T138" i="43"/>
  <c r="T140" i="43"/>
  <c r="T143" i="43"/>
  <c r="T144" i="43"/>
  <c r="T153" i="43"/>
  <c r="T66" i="43"/>
  <c r="T55" i="43"/>
  <c r="T33" i="43"/>
  <c r="T224" i="43"/>
  <c r="T62" i="43"/>
  <c r="T65" i="43"/>
  <c r="T221" i="43"/>
  <c r="T225" i="43"/>
  <c r="T201" i="43"/>
  <c r="T64" i="43"/>
  <c r="T223" i="43"/>
  <c r="T53" i="43"/>
  <c r="T182" i="43"/>
  <c r="T67" i="43"/>
  <c r="T220" i="43"/>
  <c r="T34" i="43"/>
  <c r="T39" i="43"/>
  <c r="T235" i="43"/>
  <c r="T237" i="43"/>
  <c r="T236" i="43"/>
  <c r="T44" i="43"/>
  <c r="T35" i="43"/>
  <c r="T37" i="43"/>
  <c r="T41" i="43"/>
  <c r="T45" i="43"/>
  <c r="T47" i="43"/>
  <c r="T36" i="43"/>
  <c r="T40" i="43"/>
  <c r="T46" i="43"/>
  <c r="T48" i="43"/>
  <c r="T31" i="43"/>
  <c r="T50" i="43"/>
  <c r="T51" i="43"/>
  <c r="T52" i="43"/>
  <c r="T32" i="43"/>
  <c r="T54" i="43"/>
  <c r="T56" i="43"/>
  <c r="T57" i="43"/>
  <c r="T58" i="43"/>
  <c r="T59" i="43"/>
  <c r="T42" i="43"/>
  <c r="T60" i="43"/>
  <c r="T61" i="43"/>
  <c r="T63" i="43"/>
  <c r="T26" i="43"/>
  <c r="T28" i="43"/>
  <c r="T29" i="43"/>
  <c r="T30" i="43"/>
  <c r="T38" i="43"/>
  <c r="T43" i="43"/>
  <c r="T49" i="43"/>
  <c r="T178" i="43"/>
  <c r="T177" i="43"/>
  <c r="T226" i="43"/>
  <c r="T179" i="43"/>
  <c r="T134" i="43"/>
  <c r="T181" i="43"/>
  <c r="T159" i="43"/>
  <c r="T147" i="43"/>
  <c r="T186" i="43"/>
  <c r="T180" i="43"/>
  <c r="T150" i="43"/>
  <c r="T260" i="43"/>
  <c r="T81" i="43"/>
  <c r="T89" i="43"/>
  <c r="T85" i="43"/>
  <c r="T96" i="43"/>
  <c r="T75" i="43"/>
  <c r="T71" i="43"/>
  <c r="T72" i="43"/>
  <c r="T76" i="43"/>
  <c r="T78" i="43"/>
  <c r="T82" i="43"/>
  <c r="T86" i="43"/>
  <c r="T90" i="43"/>
  <c r="T92" i="43"/>
  <c r="T94" i="43"/>
  <c r="T95" i="43"/>
  <c r="T73" i="43"/>
  <c r="T77" i="43"/>
  <c r="T79" i="43"/>
  <c r="T83" i="43"/>
  <c r="T87" i="43"/>
  <c r="T91" i="43"/>
  <c r="T93" i="43"/>
  <c r="T68" i="43"/>
  <c r="T69" i="43"/>
  <c r="T70" i="43"/>
  <c r="T74" i="43"/>
  <c r="T80" i="43"/>
  <c r="T84" i="43"/>
  <c r="T88" i="43"/>
  <c r="T120" i="43"/>
  <c r="T113" i="43"/>
  <c r="T123" i="43"/>
  <c r="T119" i="43"/>
  <c r="T100" i="43"/>
  <c r="T108" i="43"/>
  <c r="T106" i="43"/>
  <c r="T105" i="43"/>
  <c r="T101" i="43"/>
  <c r="T132" i="43"/>
  <c r="T103" i="43"/>
  <c r="T110" i="43"/>
  <c r="T99" i="43"/>
  <c r="T104" i="43"/>
  <c r="T128" i="43"/>
  <c r="T133" i="43"/>
  <c r="T102" i="43"/>
  <c r="T114" i="43"/>
  <c r="T107" i="43"/>
  <c r="T109" i="43"/>
  <c r="T97" i="43"/>
  <c r="T98" i="43"/>
  <c r="T126" i="43"/>
  <c r="T131" i="43"/>
  <c r="T111" i="43"/>
  <c r="T127" i="43"/>
  <c r="T121" i="43"/>
  <c r="T118" i="43"/>
  <c r="T4" i="43"/>
  <c r="T6" i="43"/>
  <c r="T10" i="43"/>
  <c r="T7" i="43"/>
  <c r="T115" i="43"/>
  <c r="T117" i="43"/>
  <c r="T124" i="43"/>
  <c r="T122" i="43"/>
  <c r="T125" i="43"/>
  <c r="T324" i="43"/>
  <c r="T129" i="43"/>
  <c r="T130" i="43"/>
  <c r="T112" i="43"/>
  <c r="T116" i="43"/>
  <c r="T250" i="43"/>
  <c r="T321" i="43"/>
  <c r="T322" i="43"/>
  <c r="T315" i="43"/>
  <c r="T323" i="43"/>
  <c r="T316" i="43"/>
  <c r="T314" i="43"/>
  <c r="T317" i="43"/>
  <c r="T318" i="43"/>
  <c r="T319" i="43"/>
  <c r="T320" i="43"/>
  <c r="T154" i="43"/>
  <c r="T156" i="43"/>
  <c r="T142" i="43"/>
  <c r="T139" i="43"/>
  <c r="T148" i="43"/>
  <c r="T155" i="43"/>
  <c r="T135" i="43"/>
  <c r="T137" i="43"/>
  <c r="T141" i="43"/>
  <c r="T145" i="43"/>
  <c r="T146" i="43"/>
  <c r="T149" i="43"/>
  <c r="T160" i="43"/>
  <c r="T166" i="43"/>
  <c r="T169" i="43"/>
  <c r="T274" i="43"/>
  <c r="T270" i="43"/>
  <c r="T256" i="43"/>
  <c r="T290" i="43"/>
  <c r="T293" i="43"/>
  <c r="T264" i="43"/>
  <c r="T167" i="43"/>
  <c r="T170" i="43"/>
  <c r="T171" i="43"/>
  <c r="T173" i="43"/>
  <c r="T175" i="43"/>
  <c r="T176" i="43"/>
  <c r="T163" i="43"/>
  <c r="T172" i="43"/>
  <c r="T174" i="43"/>
  <c r="T161" i="43"/>
  <c r="T162" i="43"/>
  <c r="T164" i="43"/>
  <c r="T165" i="43"/>
  <c r="T198" i="43"/>
  <c r="T190" i="43"/>
  <c r="T227" i="43"/>
  <c r="T247" i="43"/>
  <c r="T272" i="43"/>
  <c r="T245" i="43"/>
  <c r="T240" i="43"/>
  <c r="T242" i="43"/>
  <c r="T241" i="43"/>
  <c r="T234" i="43"/>
  <c r="T249" i="43"/>
  <c r="T243" i="43"/>
  <c r="T271" i="43"/>
  <c r="T248" i="43"/>
  <c r="T212" i="43"/>
  <c r="T222" i="43"/>
  <c r="T191" i="43"/>
  <c r="T195" i="43"/>
  <c r="T199" i="43"/>
  <c r="T202" i="43"/>
  <c r="T204" i="43"/>
  <c r="T207" i="43"/>
  <c r="T210" i="43"/>
  <c r="T213" i="43"/>
  <c r="T215" i="43"/>
  <c r="T217" i="43"/>
  <c r="T218" i="43"/>
  <c r="T219" i="43"/>
  <c r="T192" i="43"/>
  <c r="T196" i="43"/>
  <c r="T193" i="43"/>
  <c r="T183" i="43"/>
  <c r="T185" i="43"/>
  <c r="T203" i="43"/>
  <c r="T205" i="43"/>
  <c r="T208" i="43"/>
  <c r="T211" i="43"/>
  <c r="T214" i="43"/>
  <c r="T216" i="43"/>
  <c r="T184" i="43"/>
  <c r="T187" i="43"/>
  <c r="T188" i="43"/>
  <c r="T189" i="43"/>
  <c r="T194" i="43"/>
  <c r="T197" i="43"/>
  <c r="T200" i="43"/>
  <c r="T206" i="43"/>
  <c r="T209" i="43"/>
  <c r="T230" i="43"/>
  <c r="T228" i="43"/>
  <c r="T232" i="43"/>
  <c r="T231" i="43"/>
  <c r="T229" i="43"/>
  <c r="T246" i="43"/>
  <c r="T238" i="43"/>
  <c r="T244" i="43"/>
  <c r="T239" i="43"/>
  <c r="T233" i="43"/>
  <c r="T251" i="43"/>
  <c r="T258" i="43"/>
  <c r="T261" i="43"/>
  <c r="T265" i="43"/>
  <c r="T266" i="43"/>
  <c r="T268" i="43"/>
  <c r="T262" i="43"/>
  <c r="T267" i="43"/>
  <c r="T269" i="43"/>
  <c r="T252" i="43"/>
  <c r="T253" i="43"/>
  <c r="T254" i="43"/>
  <c r="T255" i="43"/>
  <c r="T257" i="43"/>
  <c r="T259" i="43"/>
  <c r="T263" i="43"/>
  <c r="T292" i="43"/>
  <c r="T291" i="43"/>
  <c r="T278" i="43"/>
  <c r="T281" i="43"/>
  <c r="T279" i="43"/>
  <c r="T277" i="43"/>
  <c r="T273" i="43"/>
  <c r="T282" i="43"/>
  <c r="T284" i="43"/>
  <c r="T286" i="43"/>
  <c r="T287" i="43"/>
  <c r="T280" i="43"/>
  <c r="T283" i="43"/>
  <c r="T285" i="43"/>
  <c r="T275" i="43"/>
  <c r="T276" i="43"/>
  <c r="T294" i="43"/>
  <c r="T295" i="43"/>
  <c r="T296" i="43"/>
  <c r="T298" i="43"/>
  <c r="T301" i="43"/>
  <c r="T303" i="43"/>
  <c r="T304" i="43"/>
  <c r="T297" i="43"/>
  <c r="T299" i="43"/>
  <c r="T302" i="43"/>
  <c r="T307" i="43"/>
  <c r="T309" i="43"/>
  <c r="T310" i="43"/>
  <c r="T308" i="43"/>
  <c r="T305" i="43"/>
  <c r="T306" i="43"/>
  <c r="T311" i="43"/>
  <c r="T312" i="43"/>
  <c r="T313" i="43"/>
  <c r="T168" i="43"/>
  <c r="T300" i="43"/>
  <c r="R259" i="43"/>
  <c r="R149" i="43"/>
  <c r="R212" i="43"/>
  <c r="R106" i="43"/>
  <c r="R128" i="43"/>
  <c r="R126" i="43"/>
  <c r="R118" i="43"/>
  <c r="R10" i="43"/>
  <c r="R134" i="43"/>
  <c r="R64" i="43"/>
  <c r="R289" i="43"/>
  <c r="R123" i="43"/>
  <c r="R39" i="43"/>
  <c r="R81" i="43"/>
  <c r="R96" i="43"/>
  <c r="R75" i="43"/>
  <c r="R169" i="43"/>
  <c r="R139" i="43"/>
  <c r="R16" i="43"/>
  <c r="R21" i="43"/>
  <c r="R24" i="43"/>
  <c r="R129" i="43"/>
  <c r="R148" i="43"/>
  <c r="R136" i="43"/>
  <c r="R173" i="43"/>
  <c r="R207" i="43"/>
  <c r="R218" i="43"/>
  <c r="R76" i="43"/>
  <c r="R86" i="43"/>
  <c r="R266" i="43"/>
  <c r="R284" i="43"/>
  <c r="R296" i="43"/>
  <c r="R307" i="43"/>
  <c r="R311" i="43"/>
  <c r="R262" i="43"/>
  <c r="R73" i="43"/>
  <c r="R174" i="43"/>
  <c r="R77" i="43"/>
  <c r="R32" i="43"/>
  <c r="R302" i="43"/>
  <c r="R93" i="43"/>
  <c r="R283" i="43"/>
  <c r="R60" i="43"/>
  <c r="R320" i="43"/>
  <c r="R140" i="43"/>
  <c r="R161" i="43"/>
  <c r="R184" i="43"/>
  <c r="R26" i="43"/>
  <c r="R29" i="43"/>
  <c r="R253" i="43"/>
  <c r="R255" i="43"/>
  <c r="R305" i="43"/>
  <c r="R257" i="43"/>
  <c r="R209" i="43"/>
  <c r="R88" i="43"/>
  <c r="R232" i="43"/>
  <c r="R247" i="43"/>
  <c r="R272" i="43"/>
  <c r="R243" i="43"/>
  <c r="R271" i="43"/>
  <c r="R264" i="43"/>
  <c r="R250" i="43"/>
  <c r="R105" i="43"/>
  <c r="R101" i="43"/>
  <c r="R103" i="43"/>
  <c r="R110" i="43"/>
  <c r="R102" i="43"/>
  <c r="R109" i="43"/>
  <c r="R111" i="43"/>
  <c r="R121" i="43"/>
  <c r="R115" i="43"/>
  <c r="R124" i="43"/>
  <c r="R160" i="43"/>
  <c r="R228" i="43"/>
  <c r="R230" i="43"/>
  <c r="R178" i="43"/>
  <c r="R177" i="43"/>
  <c r="R226" i="43"/>
  <c r="R159" i="43"/>
  <c r="R186" i="43"/>
  <c r="R180" i="43"/>
  <c r="R33" i="43"/>
  <c r="R224" i="43"/>
  <c r="R221" i="43"/>
  <c r="R225" i="43"/>
  <c r="R223" i="43"/>
  <c r="R53" i="43"/>
  <c r="R67" i="43"/>
  <c r="R220" i="43"/>
  <c r="R14" i="43"/>
  <c r="R113" i="43"/>
  <c r="R294" i="43"/>
  <c r="R260" i="43"/>
  <c r="R154" i="43"/>
  <c r="R251" i="43"/>
  <c r="R190" i="43"/>
  <c r="R227" i="43"/>
  <c r="R71" i="43"/>
  <c r="R142" i="43"/>
  <c r="R44" i="43"/>
  <c r="R18" i="43"/>
  <c r="R20" i="43"/>
  <c r="R22" i="43"/>
  <c r="R122" i="43"/>
  <c r="R324" i="43"/>
  <c r="R130" i="43"/>
  <c r="R315" i="43"/>
  <c r="R323" i="43"/>
  <c r="R300" i="43"/>
  <c r="R152" i="43"/>
  <c r="R167" i="43"/>
  <c r="R176" i="43"/>
  <c r="R195" i="43"/>
  <c r="R199" i="43"/>
  <c r="R202" i="43"/>
  <c r="R213" i="43"/>
  <c r="R217" i="43"/>
  <c r="R219" i="43"/>
  <c r="R41" i="43"/>
  <c r="R45" i="43"/>
  <c r="R72" i="43"/>
  <c r="R78" i="43"/>
  <c r="R92" i="43"/>
  <c r="R95" i="43"/>
  <c r="R258" i="43"/>
  <c r="R261" i="43"/>
  <c r="R277" i="43"/>
  <c r="R282" i="43"/>
  <c r="R301" i="43"/>
  <c r="R304" i="43"/>
  <c r="R309" i="43"/>
  <c r="R196" i="43"/>
  <c r="R36" i="43"/>
  <c r="R297" i="43"/>
  <c r="R183" i="43"/>
  <c r="R163" i="43"/>
  <c r="R185" i="43"/>
  <c r="R172" i="43"/>
  <c r="R46" i="43"/>
  <c r="R31" i="43"/>
  <c r="R51" i="43"/>
  <c r="R205" i="43"/>
  <c r="R54" i="43"/>
  <c r="R208" i="43"/>
  <c r="R83" i="43"/>
  <c r="R308" i="43"/>
  <c r="R216" i="43"/>
  <c r="R59" i="43"/>
  <c r="R285" i="43"/>
  <c r="R42" i="43"/>
  <c r="R63" i="43"/>
  <c r="R5" i="43"/>
  <c r="R9" i="43"/>
  <c r="R116" i="43"/>
  <c r="R318" i="43"/>
  <c r="R319" i="43"/>
  <c r="R137" i="43"/>
  <c r="R141" i="43"/>
  <c r="R146" i="43"/>
  <c r="R143" i="43"/>
  <c r="R162" i="43"/>
  <c r="R164" i="43"/>
  <c r="R187" i="43"/>
  <c r="R188" i="43"/>
  <c r="R28" i="43"/>
  <c r="R68" i="43"/>
  <c r="R69" i="43"/>
  <c r="R70" i="43"/>
  <c r="R276" i="43"/>
  <c r="R306" i="43"/>
  <c r="R194" i="43"/>
  <c r="R197" i="43"/>
  <c r="R74" i="43"/>
  <c r="R153" i="43"/>
  <c r="R80" i="43"/>
  <c r="R200" i="43"/>
  <c r="R84" i="43"/>
  <c r="R263" i="43"/>
  <c r="R233" i="43"/>
  <c r="R249" i="43"/>
  <c r="R114" i="43"/>
  <c r="R127" i="43"/>
  <c r="R117" i="43"/>
  <c r="R246" i="43"/>
  <c r="R147" i="43"/>
  <c r="R120" i="43"/>
  <c r="R166" i="43"/>
  <c r="R85" i="43"/>
  <c r="R125" i="43"/>
  <c r="R168" i="43"/>
  <c r="R157" i="43"/>
  <c r="R191" i="43"/>
  <c r="R215" i="43"/>
  <c r="R47" i="43"/>
  <c r="R94" i="43"/>
  <c r="R273" i="43"/>
  <c r="R303" i="43"/>
  <c r="R193" i="43"/>
  <c r="R50" i="43"/>
  <c r="R299" i="43"/>
  <c r="R57" i="43"/>
  <c r="R280" i="43"/>
  <c r="R313" i="43"/>
  <c r="R316" i="43"/>
  <c r="R145" i="43"/>
  <c r="R165" i="43"/>
  <c r="R30" i="43"/>
  <c r="R38" i="43"/>
  <c r="R206" i="43"/>
  <c r="R222" i="43"/>
  <c r="R241" i="43"/>
  <c r="R131" i="43"/>
  <c r="R7" i="43"/>
  <c r="R181" i="43"/>
  <c r="R65" i="43"/>
  <c r="R237" i="43"/>
  <c r="R295" i="43"/>
  <c r="R25" i="43"/>
  <c r="R158" i="43"/>
  <c r="R210" i="43"/>
  <c r="R312" i="43"/>
  <c r="R231" i="43"/>
  <c r="R48" i="43"/>
  <c r="R268" i="43"/>
  <c r="R288" i="43"/>
  <c r="R107" i="43"/>
  <c r="R133" i="43"/>
  <c r="R132" i="43"/>
  <c r="R256" i="43"/>
  <c r="R270" i="43"/>
  <c r="R229" i="43"/>
  <c r="R290" i="43"/>
  <c r="R293" i="43"/>
  <c r="R66" i="43"/>
  <c r="R62" i="43"/>
  <c r="R182" i="43"/>
  <c r="R89" i="43"/>
  <c r="R278" i="43"/>
  <c r="R236" i="43"/>
  <c r="R321" i="43"/>
  <c r="R170" i="43"/>
  <c r="R35" i="43"/>
  <c r="R286" i="43"/>
  <c r="R287" i="43"/>
  <c r="R27" i="43"/>
  <c r="R40" i="43"/>
  <c r="R91" i="43"/>
  <c r="R58" i="43"/>
  <c r="R144" i="43"/>
  <c r="R189" i="43"/>
  <c r="R269" i="43"/>
  <c r="R175" i="43"/>
  <c r="R151" i="43"/>
  <c r="R19" i="43"/>
  <c r="R108" i="43"/>
  <c r="R234" i="43"/>
  <c r="R242" i="43"/>
  <c r="R240" i="43"/>
  <c r="R23" i="43"/>
  <c r="R82" i="43"/>
  <c r="R292" i="43"/>
  <c r="R198" i="43"/>
  <c r="R13" i="43"/>
  <c r="R203" i="43"/>
  <c r="R49" i="43"/>
  <c r="R119" i="43"/>
  <c r="R4" i="43"/>
  <c r="R99" i="43"/>
  <c r="R248" i="43"/>
  <c r="R245" i="43"/>
  <c r="J194" i="43"/>
  <c r="J149" i="43"/>
  <c r="J197" i="43"/>
  <c r="J74" i="43"/>
  <c r="J153" i="43"/>
  <c r="J38" i="43"/>
  <c r="J257" i="43"/>
  <c r="J80" i="43"/>
  <c r="J43" i="43"/>
  <c r="J259" i="43"/>
  <c r="J200" i="43"/>
  <c r="J206" i="43"/>
  <c r="J84" i="43"/>
  <c r="J49" i="43"/>
  <c r="J209" i="43"/>
  <c r="J88" i="43"/>
  <c r="J263" i="43"/>
  <c r="L194" i="43"/>
  <c r="L149" i="43"/>
  <c r="L197" i="43"/>
  <c r="L74" i="43"/>
  <c r="L153" i="43"/>
  <c r="L38" i="43"/>
  <c r="L257" i="43"/>
  <c r="L80" i="43"/>
  <c r="L43" i="43"/>
  <c r="L259" i="43"/>
  <c r="L200" i="43"/>
  <c r="L206" i="43"/>
  <c r="L84" i="43"/>
  <c r="L49" i="43"/>
  <c r="L209" i="43"/>
  <c r="L88" i="43"/>
  <c r="L263" i="43"/>
  <c r="N194" i="43"/>
  <c r="N149" i="43"/>
  <c r="N197" i="43"/>
  <c r="N74" i="43"/>
  <c r="N153" i="43"/>
  <c r="N38" i="43"/>
  <c r="N257" i="43"/>
  <c r="N80" i="43"/>
  <c r="N43" i="43"/>
  <c r="N259" i="43"/>
  <c r="N200" i="43"/>
  <c r="N206" i="43"/>
  <c r="N84" i="43"/>
  <c r="N49" i="43"/>
  <c r="N209" i="43"/>
  <c r="N88" i="43"/>
  <c r="N263" i="43"/>
  <c r="P194" i="43"/>
  <c r="P149" i="43"/>
  <c r="P197" i="43"/>
  <c r="P74" i="43"/>
  <c r="P153" i="43"/>
  <c r="P38" i="43"/>
  <c r="P257" i="43"/>
  <c r="P80" i="43"/>
  <c r="P43" i="43"/>
  <c r="P259" i="43"/>
  <c r="P200" i="43"/>
  <c r="P206" i="43"/>
  <c r="P84" i="43"/>
  <c r="P49" i="43"/>
  <c r="P209" i="43"/>
  <c r="P88" i="43"/>
  <c r="P263" i="43"/>
  <c r="R43" i="43"/>
  <c r="J9" i="43"/>
  <c r="J11" i="43"/>
  <c r="J12" i="43"/>
  <c r="J112" i="43"/>
  <c r="J116" i="43"/>
  <c r="J316" i="43"/>
  <c r="J314" i="43"/>
  <c r="J317" i="43"/>
  <c r="J318" i="43"/>
  <c r="J319" i="43"/>
  <c r="J320" i="43"/>
  <c r="J137" i="43"/>
  <c r="J141" i="43"/>
  <c r="J145" i="43"/>
  <c r="J146" i="43"/>
  <c r="J140" i="43"/>
  <c r="J143" i="43"/>
  <c r="J144" i="43"/>
  <c r="J161" i="43"/>
  <c r="J162" i="43"/>
  <c r="J164" i="43"/>
  <c r="J165" i="43"/>
  <c r="J184" i="43"/>
  <c r="J187" i="43"/>
  <c r="J188" i="43"/>
  <c r="J189" i="43"/>
  <c r="J26" i="43"/>
  <c r="J28" i="43"/>
  <c r="J29" i="43"/>
  <c r="J30" i="43"/>
  <c r="J68" i="43"/>
  <c r="J69" i="43"/>
  <c r="J70" i="43"/>
  <c r="J252" i="43"/>
  <c r="J253" i="43"/>
  <c r="J254" i="43"/>
  <c r="J255" i="43"/>
  <c r="J275" i="43"/>
  <c r="J276" i="43"/>
  <c r="J305" i="43"/>
  <c r="J306" i="43"/>
  <c r="L9" i="43"/>
  <c r="L11" i="43"/>
  <c r="L12" i="43"/>
  <c r="L112" i="43"/>
  <c r="L116" i="43"/>
  <c r="L316" i="43"/>
  <c r="L314" i="43"/>
  <c r="L317" i="43"/>
  <c r="L318" i="43"/>
  <c r="L319" i="43"/>
  <c r="L320" i="43"/>
  <c r="L137" i="43"/>
  <c r="L141" i="43"/>
  <c r="L145" i="43"/>
  <c r="L146" i="43"/>
  <c r="L140" i="43"/>
  <c r="L143" i="43"/>
  <c r="L144" i="43"/>
  <c r="L161" i="43"/>
  <c r="L162" i="43"/>
  <c r="L164" i="43"/>
  <c r="L165" i="43"/>
  <c r="L184" i="43"/>
  <c r="L187" i="43"/>
  <c r="L188" i="43"/>
  <c r="L189" i="43"/>
  <c r="L26" i="43"/>
  <c r="L28" i="43"/>
  <c r="L29" i="43"/>
  <c r="L30" i="43"/>
  <c r="L68" i="43"/>
  <c r="L69" i="43"/>
  <c r="L70" i="43"/>
  <c r="L252" i="43"/>
  <c r="L253" i="43"/>
  <c r="L254" i="43"/>
  <c r="L255" i="43"/>
  <c r="L275" i="43"/>
  <c r="L276" i="43"/>
  <c r="L305" i="43"/>
  <c r="L306" i="43"/>
  <c r="N9" i="43"/>
  <c r="N11" i="43"/>
  <c r="N12" i="43"/>
  <c r="N112" i="43"/>
  <c r="N116" i="43"/>
  <c r="N316" i="43"/>
  <c r="N314" i="43"/>
  <c r="N317" i="43"/>
  <c r="N318" i="43"/>
  <c r="N319" i="43"/>
  <c r="N320" i="43"/>
  <c r="N137" i="43"/>
  <c r="N141" i="43"/>
  <c r="N145" i="43"/>
  <c r="N146" i="43"/>
  <c r="N140" i="43"/>
  <c r="N143" i="43"/>
  <c r="N144" i="43"/>
  <c r="N161" i="43"/>
  <c r="N162" i="43"/>
  <c r="N164" i="43"/>
  <c r="N165" i="43"/>
  <c r="N184" i="43"/>
  <c r="N187" i="43"/>
  <c r="N188" i="43"/>
  <c r="N189" i="43"/>
  <c r="N26" i="43"/>
  <c r="N28" i="43"/>
  <c r="N29" i="43"/>
  <c r="N30" i="43"/>
  <c r="N68" i="43"/>
  <c r="N69" i="43"/>
  <c r="N70" i="43"/>
  <c r="N252" i="43"/>
  <c r="N253" i="43"/>
  <c r="N254" i="43"/>
  <c r="N255" i="43"/>
  <c r="N275" i="43"/>
  <c r="N276" i="43"/>
  <c r="N305" i="43"/>
  <c r="N306" i="43"/>
  <c r="P9" i="43"/>
  <c r="P11" i="43"/>
  <c r="P12" i="43"/>
  <c r="P112" i="43"/>
  <c r="P116" i="43"/>
  <c r="P316" i="43"/>
  <c r="P314" i="43"/>
  <c r="P317" i="43"/>
  <c r="P318" i="43"/>
  <c r="P319" i="43"/>
  <c r="P320" i="43"/>
  <c r="P137" i="43"/>
  <c r="P141" i="43"/>
  <c r="P145" i="43"/>
  <c r="P146" i="43"/>
  <c r="P140" i="43"/>
  <c r="P143" i="43"/>
  <c r="P144" i="43"/>
  <c r="P161" i="43"/>
  <c r="P162" i="43"/>
  <c r="P164" i="43"/>
  <c r="P165" i="43"/>
  <c r="P184" i="43"/>
  <c r="P187" i="43"/>
  <c r="P188" i="43"/>
  <c r="P189" i="43"/>
  <c r="P26" i="43"/>
  <c r="P28" i="43"/>
  <c r="P29" i="43"/>
  <c r="P30" i="43"/>
  <c r="P68" i="43"/>
  <c r="P69" i="43"/>
  <c r="P70" i="43"/>
  <c r="P252" i="43"/>
  <c r="P253" i="43"/>
  <c r="P254" i="43"/>
  <c r="P255" i="43"/>
  <c r="P275" i="43"/>
  <c r="P276" i="43"/>
  <c r="P305" i="43"/>
  <c r="P306" i="43"/>
  <c r="R11" i="43"/>
  <c r="R12" i="43"/>
  <c r="R112" i="43"/>
  <c r="R252" i="43"/>
  <c r="R254" i="43"/>
  <c r="J5" i="43"/>
  <c r="J8" i="43"/>
  <c r="L5" i="43"/>
  <c r="L8" i="43"/>
  <c r="N5" i="43"/>
  <c r="N8" i="43"/>
  <c r="P5" i="43"/>
  <c r="P8" i="43"/>
  <c r="R274" i="43"/>
  <c r="R100" i="43"/>
  <c r="R104" i="43"/>
  <c r="R98" i="43"/>
  <c r="R6" i="43"/>
  <c r="R239" i="43"/>
  <c r="R244" i="43"/>
  <c r="R179" i="43"/>
  <c r="R150" i="43"/>
  <c r="R55" i="43"/>
  <c r="R201" i="43"/>
  <c r="R291" i="43"/>
  <c r="R34" i="43"/>
  <c r="R281" i="43"/>
  <c r="R235" i="43"/>
  <c r="R156" i="43"/>
  <c r="R15" i="43"/>
  <c r="R322" i="43"/>
  <c r="R155" i="43"/>
  <c r="R135" i="43"/>
  <c r="R171" i="43"/>
  <c r="R204" i="43"/>
  <c r="R37" i="43"/>
  <c r="R90" i="43"/>
  <c r="R265" i="43"/>
  <c r="R310" i="43"/>
  <c r="R138" i="43"/>
  <c r="R79" i="43"/>
  <c r="R52" i="43"/>
  <c r="R267" i="43"/>
  <c r="R211" i="43"/>
  <c r="R214" i="43"/>
  <c r="R87" i="43"/>
  <c r="R61" i="43"/>
  <c r="R279" i="43"/>
  <c r="R17" i="43"/>
  <c r="R298" i="43"/>
  <c r="R192" i="43"/>
  <c r="R56" i="43"/>
  <c r="R238" i="43"/>
  <c r="P232" i="43"/>
  <c r="J73" i="43"/>
  <c r="J46" i="43"/>
  <c r="J203" i="43"/>
  <c r="J174" i="43"/>
  <c r="J48" i="43"/>
  <c r="J31" i="43"/>
  <c r="J50" i="43"/>
  <c r="J51" i="43"/>
  <c r="J77" i="43"/>
  <c r="J79" i="43"/>
  <c r="J52" i="43"/>
  <c r="J32" i="43"/>
  <c r="J267" i="43"/>
  <c r="J205" i="43"/>
  <c r="J299" i="43"/>
  <c r="J54" i="43"/>
  <c r="J302" i="43"/>
  <c r="J208" i="43"/>
  <c r="J211" i="43"/>
  <c r="J214" i="43"/>
  <c r="J56" i="43"/>
  <c r="J83" i="43"/>
  <c r="J57" i="43"/>
  <c r="J308" i="43"/>
  <c r="J216" i="43"/>
  <c r="J87" i="43"/>
  <c r="J91" i="43"/>
  <c r="J93" i="43"/>
  <c r="J269" i="43"/>
  <c r="J58" i="43"/>
  <c r="J280" i="43"/>
  <c r="J59" i="43"/>
  <c r="J283" i="43"/>
  <c r="J285" i="43"/>
  <c r="J42" i="43"/>
  <c r="J60" i="43"/>
  <c r="J61" i="43"/>
  <c r="J63" i="43"/>
  <c r="J313" i="43"/>
  <c r="L73" i="43"/>
  <c r="L46" i="43"/>
  <c r="L203" i="43"/>
  <c r="L174" i="43"/>
  <c r="L48" i="43"/>
  <c r="L31" i="43"/>
  <c r="L50" i="43"/>
  <c r="L51" i="43"/>
  <c r="L77" i="43"/>
  <c r="L79" i="43"/>
  <c r="L52" i="43"/>
  <c r="L32" i="43"/>
  <c r="L267" i="43"/>
  <c r="L205" i="43"/>
  <c r="L299" i="43"/>
  <c r="L54" i="43"/>
  <c r="L302" i="43"/>
  <c r="L208" i="43"/>
  <c r="L211" i="43"/>
  <c r="L214" i="43"/>
  <c r="L56" i="43"/>
  <c r="L83" i="43"/>
  <c r="L57" i="43"/>
  <c r="L308" i="43"/>
  <c r="L216" i="43"/>
  <c r="L87" i="43"/>
  <c r="L91" i="43"/>
  <c r="L93" i="43"/>
  <c r="L269" i="43"/>
  <c r="L58" i="43"/>
  <c r="L280" i="43"/>
  <c r="L59" i="43"/>
  <c r="L283" i="43"/>
  <c r="L285" i="43"/>
  <c r="L42" i="43"/>
  <c r="L60" i="43"/>
  <c r="L61" i="43"/>
  <c r="L63" i="43"/>
  <c r="L313" i="43"/>
  <c r="N73" i="43"/>
  <c r="N46" i="43"/>
  <c r="N203" i="43"/>
  <c r="N174" i="43"/>
  <c r="N48" i="43"/>
  <c r="N31" i="43"/>
  <c r="N50" i="43"/>
  <c r="N51" i="43"/>
  <c r="N77" i="43"/>
  <c r="N79" i="43"/>
  <c r="N52" i="43"/>
  <c r="N32" i="43"/>
  <c r="N267" i="43"/>
  <c r="N205" i="43"/>
  <c r="N299" i="43"/>
  <c r="N54" i="43"/>
  <c r="N302" i="43"/>
  <c r="N208" i="43"/>
  <c r="N211" i="43"/>
  <c r="N214" i="43"/>
  <c r="N56" i="43"/>
  <c r="N83" i="43"/>
  <c r="N57" i="43"/>
  <c r="N308" i="43"/>
  <c r="N216" i="43"/>
  <c r="N87" i="43"/>
  <c r="N91" i="43"/>
  <c r="N93" i="43"/>
  <c r="N269" i="43"/>
  <c r="N58" i="43"/>
  <c r="N280" i="43"/>
  <c r="N59" i="43"/>
  <c r="N283" i="43"/>
  <c r="N285" i="43"/>
  <c r="N42" i="43"/>
  <c r="N60" i="43"/>
  <c r="N61" i="43"/>
  <c r="N63" i="43"/>
  <c r="N313" i="43"/>
  <c r="P73" i="43"/>
  <c r="P46" i="43"/>
  <c r="P203" i="43"/>
  <c r="P174" i="43"/>
  <c r="P48" i="43"/>
  <c r="P31" i="43"/>
  <c r="P50" i="43"/>
  <c r="P51" i="43"/>
  <c r="P77" i="43"/>
  <c r="P79" i="43"/>
  <c r="P52" i="43"/>
  <c r="P32" i="43"/>
  <c r="P267" i="43"/>
  <c r="P205" i="43"/>
  <c r="P299" i="43"/>
  <c r="P54" i="43"/>
  <c r="P302" i="43"/>
  <c r="P208" i="43"/>
  <c r="P211" i="43"/>
  <c r="P214" i="43"/>
  <c r="P56" i="43"/>
  <c r="P83" i="43"/>
  <c r="P57" i="43"/>
  <c r="P308" i="43"/>
  <c r="P216" i="43"/>
  <c r="P87" i="43"/>
  <c r="P91" i="43"/>
  <c r="P93" i="43"/>
  <c r="P269" i="43"/>
  <c r="P58" i="43"/>
  <c r="P280" i="43"/>
  <c r="P59" i="43"/>
  <c r="P283" i="43"/>
  <c r="P285" i="43"/>
  <c r="P42" i="43"/>
  <c r="P60" i="43"/>
  <c r="P61" i="43"/>
  <c r="P63" i="43"/>
  <c r="P313" i="43"/>
  <c r="J138" i="43"/>
  <c r="J192" i="43"/>
  <c r="J196" i="43"/>
  <c r="J193" i="43"/>
  <c r="J36" i="43"/>
  <c r="J297" i="43"/>
  <c r="J183" i="43"/>
  <c r="J27" i="43"/>
  <c r="J262" i="43"/>
  <c r="J163" i="43"/>
  <c r="J185" i="43"/>
  <c r="J40" i="43"/>
  <c r="J172" i="43"/>
  <c r="L138" i="43"/>
  <c r="L192" i="43"/>
  <c r="L196" i="43"/>
  <c r="L193" i="43"/>
  <c r="L36" i="43"/>
  <c r="L297" i="43"/>
  <c r="L183" i="43"/>
  <c r="L27" i="43"/>
  <c r="L262" i="43"/>
  <c r="L163" i="43"/>
  <c r="L185" i="43"/>
  <c r="L40" i="43"/>
  <c r="L172" i="43"/>
  <c r="N138" i="43"/>
  <c r="N192" i="43"/>
  <c r="N196" i="43"/>
  <c r="N193" i="43"/>
  <c r="N36" i="43"/>
  <c r="N297" i="43"/>
  <c r="N183" i="43"/>
  <c r="N27" i="43"/>
  <c r="N262" i="43"/>
  <c r="N163" i="43"/>
  <c r="N185" i="43"/>
  <c r="N40" i="43"/>
  <c r="N172" i="43"/>
  <c r="P138" i="43"/>
  <c r="P192" i="43"/>
  <c r="P196" i="43"/>
  <c r="P193" i="43"/>
  <c r="P36" i="43"/>
  <c r="P297" i="43"/>
  <c r="P183" i="43"/>
  <c r="P27" i="43"/>
  <c r="P262" i="43"/>
  <c r="P163" i="43"/>
  <c r="P185" i="43"/>
  <c r="P40" i="43"/>
  <c r="P172" i="43"/>
  <c r="J311" i="43"/>
  <c r="J312" i="43"/>
  <c r="L311" i="43"/>
  <c r="L312" i="43"/>
  <c r="N311" i="43"/>
  <c r="N312" i="43"/>
  <c r="P311" i="43"/>
  <c r="P312" i="43"/>
  <c r="U187" i="43" l="1"/>
  <c r="U116" i="43"/>
  <c r="U38" i="43"/>
  <c r="U197" i="43"/>
  <c r="U200" i="43"/>
  <c r="U69" i="43"/>
  <c r="U11" i="43"/>
  <c r="U153" i="43"/>
  <c r="U88" i="43"/>
  <c r="U9" i="43"/>
  <c r="U141" i="43"/>
  <c r="U255" i="43"/>
  <c r="R275" i="43"/>
  <c r="U275" i="43" s="1"/>
  <c r="U189" i="43"/>
  <c r="U29" i="43"/>
  <c r="U254" i="43"/>
  <c r="U26" i="43"/>
  <c r="U164" i="43"/>
  <c r="U263" i="43"/>
  <c r="U112" i="43"/>
  <c r="U206" i="43"/>
  <c r="U80" i="43"/>
  <c r="U194" i="43"/>
  <c r="U145" i="43"/>
  <c r="R317" i="43"/>
  <c r="U317" i="43" s="1"/>
  <c r="U30" i="43"/>
  <c r="U165" i="43"/>
  <c r="U140" i="43"/>
  <c r="U305" i="43"/>
  <c r="U12" i="43"/>
  <c r="U209" i="43"/>
  <c r="U259" i="43"/>
  <c r="U149" i="43"/>
  <c r="U253" i="43"/>
  <c r="U320" i="43"/>
  <c r="U49" i="43"/>
  <c r="U43" i="43"/>
  <c r="U74" i="43"/>
  <c r="U84" i="43"/>
  <c r="U257" i="43"/>
  <c r="U161" i="43"/>
  <c r="U252" i="43"/>
  <c r="U137" i="43"/>
  <c r="U162" i="43"/>
  <c r="U319" i="43"/>
  <c r="U28" i="43"/>
  <c r="U144" i="43"/>
  <c r="U306" i="43"/>
  <c r="U70" i="43"/>
  <c r="U188" i="43"/>
  <c r="U143" i="43"/>
  <c r="U318" i="43"/>
  <c r="U276" i="43"/>
  <c r="U68" i="43"/>
  <c r="U184" i="43"/>
  <c r="U146" i="43"/>
  <c r="U316" i="43"/>
  <c r="R314" i="43"/>
  <c r="U314" i="43" s="1"/>
  <c r="U214" i="43"/>
  <c r="U42" i="43"/>
  <c r="U5" i="43"/>
  <c r="R8" i="43"/>
  <c r="U8" i="43" s="1"/>
  <c r="U58" i="43"/>
  <c r="U83" i="43"/>
  <c r="U205" i="43"/>
  <c r="U63" i="43"/>
  <c r="U31" i="43"/>
  <c r="U262" i="43"/>
  <c r="U138" i="43"/>
  <c r="U60" i="43"/>
  <c r="U183" i="43"/>
  <c r="U174" i="43"/>
  <c r="U285" i="43"/>
  <c r="U208" i="43"/>
  <c r="U87" i="43"/>
  <c r="U46" i="43"/>
  <c r="U27" i="43"/>
  <c r="U93" i="43"/>
  <c r="U211" i="43"/>
  <c r="U52" i="43"/>
  <c r="U203" i="43"/>
  <c r="U32" i="43"/>
  <c r="U91" i="43"/>
  <c r="U311" i="43"/>
  <c r="U193" i="43"/>
  <c r="U185" i="43"/>
  <c r="U196" i="43"/>
  <c r="U79" i="43"/>
  <c r="U313" i="43"/>
  <c r="U57" i="43"/>
  <c r="U299" i="43"/>
  <c r="U50" i="43"/>
  <c r="U280" i="43"/>
  <c r="U40" i="43"/>
  <c r="U61" i="43"/>
  <c r="U56" i="43"/>
  <c r="U267" i="43"/>
  <c r="U48" i="43"/>
  <c r="U192" i="43"/>
  <c r="U312" i="43"/>
  <c r="U269" i="43"/>
  <c r="U163" i="43"/>
  <c r="U283" i="43"/>
  <c r="U216" i="43"/>
  <c r="U302" i="43"/>
  <c r="U77" i="43"/>
  <c r="U73" i="43"/>
  <c r="U297" i="43"/>
  <c r="U59" i="43"/>
  <c r="U54" i="43"/>
  <c r="U172" i="43"/>
  <c r="U36" i="43"/>
  <c r="U308" i="43"/>
  <c r="U51" i="43"/>
  <c r="J111" i="43" l="1"/>
  <c r="L111" i="43"/>
  <c r="N111" i="43"/>
  <c r="P111" i="43"/>
  <c r="J118" i="43"/>
  <c r="L118" i="43"/>
  <c r="N118" i="43"/>
  <c r="P118" i="43"/>
  <c r="J6" i="43"/>
  <c r="L6" i="43"/>
  <c r="N6" i="43"/>
  <c r="P6" i="43"/>
  <c r="J121" i="43"/>
  <c r="L121" i="43"/>
  <c r="N121" i="43"/>
  <c r="P121" i="43"/>
  <c r="J7" i="43"/>
  <c r="L7" i="43"/>
  <c r="N7" i="43"/>
  <c r="P7" i="43"/>
  <c r="J115" i="43"/>
  <c r="L115" i="43"/>
  <c r="N115" i="43"/>
  <c r="P115" i="43"/>
  <c r="J4" i="43"/>
  <c r="L4" i="43"/>
  <c r="N4" i="43"/>
  <c r="P4" i="43"/>
  <c r="J117" i="43"/>
  <c r="L117" i="43"/>
  <c r="N117" i="43"/>
  <c r="P117" i="43"/>
  <c r="J124" i="43"/>
  <c r="L124" i="43"/>
  <c r="N124" i="43"/>
  <c r="P124" i="43"/>
  <c r="J10" i="43"/>
  <c r="L10" i="43"/>
  <c r="N10" i="43"/>
  <c r="P10" i="43"/>
  <c r="J127" i="43"/>
  <c r="L127" i="43"/>
  <c r="N127" i="43"/>
  <c r="P127" i="43"/>
  <c r="J14" i="43"/>
  <c r="L14" i="43"/>
  <c r="N14" i="43"/>
  <c r="P14" i="43"/>
  <c r="J97" i="43"/>
  <c r="L97" i="43"/>
  <c r="N97" i="43"/>
  <c r="J107" i="43"/>
  <c r="L107" i="43"/>
  <c r="N107" i="43"/>
  <c r="P107" i="43"/>
  <c r="J98" i="43"/>
  <c r="L98" i="43"/>
  <c r="N98" i="43"/>
  <c r="P98" i="43"/>
  <c r="J110" i="43"/>
  <c r="L110" i="43"/>
  <c r="N110" i="43"/>
  <c r="P110" i="43"/>
  <c r="J109" i="43"/>
  <c r="L109" i="43"/>
  <c r="N109" i="43"/>
  <c r="P109" i="43"/>
  <c r="J103" i="43"/>
  <c r="L103" i="43"/>
  <c r="N103" i="43"/>
  <c r="P103" i="43"/>
  <c r="J114" i="43"/>
  <c r="L114" i="43"/>
  <c r="N114" i="43"/>
  <c r="P114" i="43"/>
  <c r="J99" i="43"/>
  <c r="L99" i="43"/>
  <c r="N99" i="43"/>
  <c r="P99" i="43"/>
  <c r="J100" i="43"/>
  <c r="L100" i="43"/>
  <c r="N100" i="43"/>
  <c r="P100" i="43"/>
  <c r="J101" i="43"/>
  <c r="L101" i="43"/>
  <c r="N101" i="43"/>
  <c r="P101" i="43"/>
  <c r="J126" i="43"/>
  <c r="L126" i="43"/>
  <c r="N126" i="43"/>
  <c r="P126" i="43"/>
  <c r="J108" i="43"/>
  <c r="L108" i="43"/>
  <c r="N108" i="43"/>
  <c r="P108" i="43"/>
  <c r="J102" i="43"/>
  <c r="L102" i="43"/>
  <c r="N102" i="43"/>
  <c r="P102" i="43"/>
  <c r="J128" i="43"/>
  <c r="L128" i="43"/>
  <c r="N128" i="43"/>
  <c r="P128" i="43"/>
  <c r="J104" i="43"/>
  <c r="L104" i="43"/>
  <c r="N104" i="43"/>
  <c r="P104" i="43"/>
  <c r="J105" i="43"/>
  <c r="L105" i="43"/>
  <c r="N105" i="43"/>
  <c r="P105" i="43"/>
  <c r="J131" i="43"/>
  <c r="L131" i="43"/>
  <c r="N131" i="43"/>
  <c r="P131" i="43"/>
  <c r="J132" i="43"/>
  <c r="L132" i="43"/>
  <c r="N132" i="43"/>
  <c r="P132" i="43"/>
  <c r="J106" i="43"/>
  <c r="L106" i="43"/>
  <c r="N106" i="43"/>
  <c r="P106" i="43"/>
  <c r="J133" i="43"/>
  <c r="L133" i="43"/>
  <c r="N133" i="43"/>
  <c r="P133" i="43"/>
  <c r="J250" i="43"/>
  <c r="L250" i="43"/>
  <c r="N250" i="43"/>
  <c r="P250" i="43"/>
  <c r="J289" i="43"/>
  <c r="L289" i="43"/>
  <c r="N289" i="43"/>
  <c r="P289" i="43"/>
  <c r="J288" i="43"/>
  <c r="L288" i="43"/>
  <c r="N288" i="43"/>
  <c r="P288" i="43"/>
  <c r="J291" i="43"/>
  <c r="L291" i="43"/>
  <c r="N291" i="43"/>
  <c r="P291" i="43"/>
  <c r="J292" i="43"/>
  <c r="L292" i="43"/>
  <c r="N292" i="43"/>
  <c r="P292" i="43"/>
  <c r="J274" i="43"/>
  <c r="L274" i="43"/>
  <c r="N274" i="43"/>
  <c r="P274" i="43"/>
  <c r="J290" i="43"/>
  <c r="L290" i="43"/>
  <c r="N290" i="43"/>
  <c r="P290" i="43"/>
  <c r="J293" i="43"/>
  <c r="L293" i="43"/>
  <c r="N293" i="43"/>
  <c r="P293" i="43"/>
  <c r="J256" i="43"/>
  <c r="L256" i="43"/>
  <c r="N256" i="43"/>
  <c r="P256" i="43"/>
  <c r="J270" i="43"/>
  <c r="L270" i="43"/>
  <c r="N270" i="43"/>
  <c r="P270" i="43"/>
  <c r="J264" i="43"/>
  <c r="L264" i="43"/>
  <c r="N264" i="43"/>
  <c r="P264" i="43"/>
  <c r="J271" i="43"/>
  <c r="L271" i="43"/>
  <c r="N271" i="43"/>
  <c r="P271" i="43"/>
  <c r="J272" i="43"/>
  <c r="L272" i="43"/>
  <c r="N272" i="43"/>
  <c r="P272" i="43"/>
  <c r="J249" i="43"/>
  <c r="L249" i="43"/>
  <c r="N249" i="43"/>
  <c r="P249" i="43"/>
  <c r="J234" i="43"/>
  <c r="L234" i="43"/>
  <c r="N234" i="43"/>
  <c r="P234" i="43"/>
  <c r="J247" i="43"/>
  <c r="L247" i="43"/>
  <c r="N247" i="43"/>
  <c r="P247" i="43"/>
  <c r="J240" i="43"/>
  <c r="L240" i="43"/>
  <c r="N240" i="43"/>
  <c r="P240" i="43"/>
  <c r="J248" i="43"/>
  <c r="L248" i="43"/>
  <c r="N248" i="43"/>
  <c r="P248" i="43"/>
  <c r="J242" i="43"/>
  <c r="L242" i="43"/>
  <c r="N242" i="43"/>
  <c r="P242" i="43"/>
  <c r="J241" i="43"/>
  <c r="L241" i="43"/>
  <c r="N241" i="43"/>
  <c r="P241" i="43"/>
  <c r="J245" i="43"/>
  <c r="L245" i="43"/>
  <c r="N245" i="43"/>
  <c r="P245" i="43"/>
  <c r="J243" i="43"/>
  <c r="L243" i="43"/>
  <c r="N243" i="43"/>
  <c r="P243" i="43"/>
  <c r="J66" i="43"/>
  <c r="L66" i="43"/>
  <c r="N66" i="43"/>
  <c r="P66" i="43"/>
  <c r="J33" i="43"/>
  <c r="L33" i="43"/>
  <c r="N33" i="43"/>
  <c r="P33" i="43"/>
  <c r="J65" i="43"/>
  <c r="L65" i="43"/>
  <c r="N65" i="43"/>
  <c r="P65" i="43"/>
  <c r="J67" i="43"/>
  <c r="L67" i="43"/>
  <c r="N67" i="43"/>
  <c r="P67" i="43"/>
  <c r="J55" i="43"/>
  <c r="L55" i="43"/>
  <c r="N55" i="43"/>
  <c r="P55" i="43"/>
  <c r="J53" i="43"/>
  <c r="L53" i="43"/>
  <c r="N53" i="43"/>
  <c r="P53" i="43"/>
  <c r="J62" i="43"/>
  <c r="L62" i="43"/>
  <c r="N62" i="43"/>
  <c r="P62" i="43"/>
  <c r="J224" i="43"/>
  <c r="L224" i="43"/>
  <c r="N224" i="43"/>
  <c r="P224" i="43"/>
  <c r="J220" i="43"/>
  <c r="L220" i="43"/>
  <c r="N220" i="43"/>
  <c r="P220" i="43"/>
  <c r="J221" i="43"/>
  <c r="L221" i="43"/>
  <c r="N221" i="43"/>
  <c r="P221" i="43"/>
  <c r="J182" i="43"/>
  <c r="L182" i="43"/>
  <c r="N182" i="43"/>
  <c r="P182" i="43"/>
  <c r="J64" i="43"/>
  <c r="L64" i="43"/>
  <c r="N64" i="43"/>
  <c r="P64" i="43"/>
  <c r="J225" i="43"/>
  <c r="L225" i="43"/>
  <c r="N225" i="43"/>
  <c r="P225" i="43"/>
  <c r="J223" i="43"/>
  <c r="L223" i="43"/>
  <c r="N223" i="43"/>
  <c r="P223" i="43"/>
  <c r="J201" i="43"/>
  <c r="L201" i="43"/>
  <c r="N201" i="43"/>
  <c r="P201" i="43"/>
  <c r="J186" i="43"/>
  <c r="L186" i="43"/>
  <c r="N186" i="43"/>
  <c r="P186" i="43"/>
  <c r="J226" i="43"/>
  <c r="L226" i="43"/>
  <c r="N226" i="43"/>
  <c r="P226" i="43"/>
  <c r="J178" i="43"/>
  <c r="L178" i="43"/>
  <c r="N178" i="43"/>
  <c r="P178" i="43"/>
  <c r="J179" i="43"/>
  <c r="L179" i="43"/>
  <c r="N179" i="43"/>
  <c r="P179" i="43"/>
  <c r="J180" i="43"/>
  <c r="L180" i="43"/>
  <c r="N180" i="43"/>
  <c r="P180" i="43"/>
  <c r="J177" i="43"/>
  <c r="L177" i="43"/>
  <c r="N177" i="43"/>
  <c r="P177" i="43"/>
  <c r="J181" i="43"/>
  <c r="L181" i="43"/>
  <c r="N181" i="43"/>
  <c r="P181" i="43"/>
  <c r="J150" i="43"/>
  <c r="L150" i="43"/>
  <c r="N150" i="43"/>
  <c r="P150" i="43"/>
  <c r="J147" i="43"/>
  <c r="L147" i="43"/>
  <c r="N147" i="43"/>
  <c r="P147" i="43"/>
  <c r="J134" i="43"/>
  <c r="L134" i="43"/>
  <c r="N134" i="43"/>
  <c r="P134" i="43"/>
  <c r="J159" i="43"/>
  <c r="L159" i="43"/>
  <c r="N159" i="43"/>
  <c r="P159" i="43"/>
  <c r="J231" i="43"/>
  <c r="L231" i="43"/>
  <c r="N231" i="43"/>
  <c r="P231" i="43"/>
  <c r="J232" i="43"/>
  <c r="L232" i="43"/>
  <c r="N232" i="43"/>
  <c r="J229" i="43"/>
  <c r="L229" i="43"/>
  <c r="N229" i="43"/>
  <c r="P229" i="43"/>
  <c r="J212" i="43"/>
  <c r="L212" i="43"/>
  <c r="N212" i="43"/>
  <c r="P212" i="43"/>
  <c r="J222" i="43"/>
  <c r="L222" i="43"/>
  <c r="N222" i="43"/>
  <c r="P222" i="43"/>
  <c r="J233" i="43"/>
  <c r="L233" i="43"/>
  <c r="N233" i="43"/>
  <c r="P233" i="43"/>
  <c r="J246" i="43"/>
  <c r="L246" i="43"/>
  <c r="N246" i="43"/>
  <c r="P246" i="43"/>
  <c r="J228" i="43"/>
  <c r="L228" i="43"/>
  <c r="N228" i="43"/>
  <c r="P228" i="43"/>
  <c r="J238" i="43"/>
  <c r="L238" i="43"/>
  <c r="N238" i="43"/>
  <c r="P238" i="43"/>
  <c r="J244" i="43"/>
  <c r="L244" i="43"/>
  <c r="N244" i="43"/>
  <c r="P244" i="43"/>
  <c r="J239" i="43"/>
  <c r="L239" i="43"/>
  <c r="N239" i="43"/>
  <c r="P239" i="43"/>
  <c r="J160" i="43"/>
  <c r="L160" i="43"/>
  <c r="N160" i="43"/>
  <c r="P160" i="43"/>
  <c r="J230" i="43"/>
  <c r="L230" i="43"/>
  <c r="N230" i="43"/>
  <c r="P230" i="43"/>
  <c r="J120" i="43"/>
  <c r="L120" i="43"/>
  <c r="N120" i="43"/>
  <c r="P120" i="43"/>
  <c r="J113" i="43"/>
  <c r="L113" i="43"/>
  <c r="N113" i="43"/>
  <c r="P113" i="43"/>
  <c r="J123" i="43"/>
  <c r="L123" i="43"/>
  <c r="N123" i="43"/>
  <c r="P123" i="43"/>
  <c r="J119" i="43"/>
  <c r="L119" i="43"/>
  <c r="N119" i="43"/>
  <c r="P119" i="43"/>
  <c r="J34" i="43"/>
  <c r="L34" i="43"/>
  <c r="N34" i="43"/>
  <c r="P34" i="43"/>
  <c r="J281" i="43"/>
  <c r="L281" i="43"/>
  <c r="N281" i="43"/>
  <c r="P281" i="43"/>
  <c r="J279" i="43"/>
  <c r="L279" i="43"/>
  <c r="N279" i="43"/>
  <c r="P279" i="43"/>
  <c r="J294" i="43"/>
  <c r="L294" i="43"/>
  <c r="N294" i="43"/>
  <c r="P294" i="43"/>
  <c r="J166" i="43"/>
  <c r="L166" i="43"/>
  <c r="N166" i="43"/>
  <c r="P166" i="43"/>
  <c r="J260" i="43"/>
  <c r="L260" i="43"/>
  <c r="N260" i="43"/>
  <c r="P260" i="43"/>
  <c r="J39" i="43"/>
  <c r="L39" i="43"/>
  <c r="N39" i="43"/>
  <c r="P39" i="43"/>
  <c r="J235" i="43"/>
  <c r="L235" i="43"/>
  <c r="N235" i="43"/>
  <c r="P235" i="43"/>
  <c r="J198" i="43"/>
  <c r="L198" i="43"/>
  <c r="N198" i="43"/>
  <c r="P198" i="43"/>
  <c r="J81" i="43"/>
  <c r="L81" i="43"/>
  <c r="N81" i="43"/>
  <c r="P81" i="43"/>
  <c r="J237" i="43"/>
  <c r="L237" i="43"/>
  <c r="N237" i="43"/>
  <c r="P237" i="43"/>
  <c r="J89" i="43"/>
  <c r="L89" i="43"/>
  <c r="N89" i="43"/>
  <c r="P89" i="43"/>
  <c r="J85" i="43"/>
  <c r="L85" i="43"/>
  <c r="N85" i="43"/>
  <c r="P85" i="43"/>
  <c r="J154" i="43"/>
  <c r="L154" i="43"/>
  <c r="N154" i="43"/>
  <c r="P154" i="43"/>
  <c r="J96" i="43"/>
  <c r="L96" i="43"/>
  <c r="N96" i="43"/>
  <c r="P96" i="43"/>
  <c r="J251" i="43"/>
  <c r="L251" i="43"/>
  <c r="N251" i="43"/>
  <c r="P251" i="43"/>
  <c r="J156" i="43"/>
  <c r="L156" i="43"/>
  <c r="N156" i="43"/>
  <c r="P156" i="43"/>
  <c r="J75" i="43"/>
  <c r="L75" i="43"/>
  <c r="N75" i="43"/>
  <c r="P75" i="43"/>
  <c r="J190" i="43"/>
  <c r="L190" i="43"/>
  <c r="N190" i="43"/>
  <c r="P190" i="43"/>
  <c r="J227" i="43"/>
  <c r="L227" i="43"/>
  <c r="N227" i="43"/>
  <c r="P227" i="43"/>
  <c r="J278" i="43"/>
  <c r="L278" i="43"/>
  <c r="N278" i="43"/>
  <c r="P278" i="43"/>
  <c r="J71" i="43"/>
  <c r="L71" i="43"/>
  <c r="N71" i="43"/>
  <c r="P71" i="43"/>
  <c r="J169" i="43"/>
  <c r="L169" i="43"/>
  <c r="N169" i="43"/>
  <c r="P169" i="43"/>
  <c r="J142" i="43"/>
  <c r="L142" i="43"/>
  <c r="N142" i="43"/>
  <c r="P142" i="43"/>
  <c r="J236" i="43"/>
  <c r="L236" i="43"/>
  <c r="N236" i="43"/>
  <c r="P236" i="43"/>
  <c r="J139" i="43"/>
  <c r="L139" i="43"/>
  <c r="N139" i="43"/>
  <c r="P139" i="43"/>
  <c r="J295" i="43"/>
  <c r="L295" i="43"/>
  <c r="N295" i="43"/>
  <c r="P295" i="43"/>
  <c r="J44" i="43"/>
  <c r="L44" i="43"/>
  <c r="N44" i="43"/>
  <c r="P44" i="43"/>
  <c r="J13" i="43"/>
  <c r="L13" i="43"/>
  <c r="N13" i="43"/>
  <c r="P13" i="43"/>
  <c r="J15" i="43"/>
  <c r="L15" i="43"/>
  <c r="N15" i="43"/>
  <c r="P15" i="43"/>
  <c r="J16" i="43"/>
  <c r="L16" i="43"/>
  <c r="N16" i="43"/>
  <c r="P16" i="43"/>
  <c r="J17" i="43"/>
  <c r="L17" i="43"/>
  <c r="N17" i="43"/>
  <c r="P17" i="43"/>
  <c r="J18" i="43"/>
  <c r="L18" i="43"/>
  <c r="N18" i="43"/>
  <c r="P18" i="43"/>
  <c r="J19" i="43"/>
  <c r="L19" i="43"/>
  <c r="N19" i="43"/>
  <c r="P19" i="43"/>
  <c r="J20" i="43"/>
  <c r="L20" i="43"/>
  <c r="N20" i="43"/>
  <c r="P20" i="43"/>
  <c r="J21" i="43"/>
  <c r="L21" i="43"/>
  <c r="N21" i="43"/>
  <c r="P21" i="43"/>
  <c r="J22" i="43"/>
  <c r="L22" i="43"/>
  <c r="N22" i="43"/>
  <c r="P22" i="43"/>
  <c r="J23" i="43"/>
  <c r="L23" i="43"/>
  <c r="N23" i="43"/>
  <c r="P23" i="43"/>
  <c r="J24" i="43"/>
  <c r="L24" i="43"/>
  <c r="N24" i="43"/>
  <c r="P24" i="43"/>
  <c r="J25" i="43"/>
  <c r="L25" i="43"/>
  <c r="N25" i="43"/>
  <c r="P25" i="43"/>
  <c r="J122" i="43"/>
  <c r="L122" i="43"/>
  <c r="N122" i="43"/>
  <c r="P122" i="43"/>
  <c r="J125" i="43"/>
  <c r="L125" i="43"/>
  <c r="N125" i="43"/>
  <c r="P125" i="43"/>
  <c r="J324" i="43"/>
  <c r="L324" i="43"/>
  <c r="N324" i="43"/>
  <c r="P324" i="43"/>
  <c r="J129" i="43"/>
  <c r="L129" i="43"/>
  <c r="N129" i="43"/>
  <c r="P129" i="43"/>
  <c r="J130" i="43"/>
  <c r="L130" i="43"/>
  <c r="N130" i="43"/>
  <c r="P130" i="43"/>
  <c r="J321" i="43"/>
  <c r="L321" i="43"/>
  <c r="N321" i="43"/>
  <c r="P321" i="43"/>
  <c r="J322" i="43"/>
  <c r="L322" i="43"/>
  <c r="N322" i="43"/>
  <c r="P322" i="43"/>
  <c r="J315" i="43"/>
  <c r="L315" i="43"/>
  <c r="N315" i="43"/>
  <c r="P315" i="43"/>
  <c r="J323" i="43"/>
  <c r="L323" i="43"/>
  <c r="N323" i="43"/>
  <c r="P323" i="43"/>
  <c r="J168" i="43"/>
  <c r="L168" i="43"/>
  <c r="N168" i="43"/>
  <c r="P168" i="43"/>
  <c r="J300" i="43"/>
  <c r="L300" i="43"/>
  <c r="N300" i="43"/>
  <c r="P300" i="43"/>
  <c r="J148" i="43"/>
  <c r="L148" i="43"/>
  <c r="N148" i="43"/>
  <c r="P148" i="43"/>
  <c r="J155" i="43"/>
  <c r="L155" i="43"/>
  <c r="N155" i="43"/>
  <c r="P155" i="43"/>
  <c r="J135" i="43"/>
  <c r="L135" i="43"/>
  <c r="N135" i="43"/>
  <c r="P135" i="43"/>
  <c r="J136" i="43"/>
  <c r="L136" i="43"/>
  <c r="N136" i="43"/>
  <c r="P136" i="43"/>
  <c r="J151" i="43"/>
  <c r="L151" i="43"/>
  <c r="N151" i="43"/>
  <c r="P151" i="43"/>
  <c r="J152" i="43"/>
  <c r="L152" i="43"/>
  <c r="N152" i="43"/>
  <c r="P152" i="43"/>
  <c r="J157" i="43"/>
  <c r="L157" i="43"/>
  <c r="N157" i="43"/>
  <c r="P157" i="43"/>
  <c r="J158" i="43"/>
  <c r="L158" i="43"/>
  <c r="N158" i="43"/>
  <c r="P158" i="43"/>
  <c r="J167" i="43"/>
  <c r="L167" i="43"/>
  <c r="N167" i="43"/>
  <c r="P167" i="43"/>
  <c r="J170" i="43"/>
  <c r="L170" i="43"/>
  <c r="N170" i="43"/>
  <c r="P170" i="43"/>
  <c r="J171" i="43"/>
  <c r="L171" i="43"/>
  <c r="N171" i="43"/>
  <c r="P171" i="43"/>
  <c r="J173" i="43"/>
  <c r="L173" i="43"/>
  <c r="N173" i="43"/>
  <c r="P173" i="43"/>
  <c r="J175" i="43"/>
  <c r="L175" i="43"/>
  <c r="N175" i="43"/>
  <c r="P175" i="43"/>
  <c r="J176" i="43"/>
  <c r="L176" i="43"/>
  <c r="N176" i="43"/>
  <c r="P176" i="43"/>
  <c r="J191" i="43"/>
  <c r="L191" i="43"/>
  <c r="N191" i="43"/>
  <c r="P191" i="43"/>
  <c r="J195" i="43"/>
  <c r="L195" i="43"/>
  <c r="N195" i="43"/>
  <c r="P195" i="43"/>
  <c r="J199" i="43"/>
  <c r="L199" i="43"/>
  <c r="N199" i="43"/>
  <c r="P199" i="43"/>
  <c r="J202" i="43"/>
  <c r="L202" i="43"/>
  <c r="N202" i="43"/>
  <c r="P202" i="43"/>
  <c r="J204" i="43"/>
  <c r="L204" i="43"/>
  <c r="N204" i="43"/>
  <c r="P204" i="43"/>
  <c r="J207" i="43"/>
  <c r="L207" i="43"/>
  <c r="N207" i="43"/>
  <c r="P207" i="43"/>
  <c r="J210" i="43"/>
  <c r="L210" i="43"/>
  <c r="N210" i="43"/>
  <c r="P210" i="43"/>
  <c r="J213" i="43"/>
  <c r="L213" i="43"/>
  <c r="N213" i="43"/>
  <c r="P213" i="43"/>
  <c r="J215" i="43"/>
  <c r="L215" i="43"/>
  <c r="N215" i="43"/>
  <c r="P215" i="43"/>
  <c r="J217" i="43"/>
  <c r="L217" i="43"/>
  <c r="N217" i="43"/>
  <c r="P217" i="43"/>
  <c r="J218" i="43"/>
  <c r="L218" i="43"/>
  <c r="N218" i="43"/>
  <c r="P218" i="43"/>
  <c r="J219" i="43"/>
  <c r="L219" i="43"/>
  <c r="N219" i="43"/>
  <c r="P219" i="43"/>
  <c r="J35" i="43"/>
  <c r="L35" i="43"/>
  <c r="N35" i="43"/>
  <c r="P35" i="43"/>
  <c r="J37" i="43"/>
  <c r="L37" i="43"/>
  <c r="N37" i="43"/>
  <c r="P37" i="43"/>
  <c r="J41" i="43"/>
  <c r="L41" i="43"/>
  <c r="N41" i="43"/>
  <c r="P41" i="43"/>
  <c r="J45" i="43"/>
  <c r="L45" i="43"/>
  <c r="N45" i="43"/>
  <c r="P45" i="43"/>
  <c r="J47" i="43"/>
  <c r="L47" i="43"/>
  <c r="N47" i="43"/>
  <c r="P47" i="43"/>
  <c r="J72" i="43"/>
  <c r="L72" i="43"/>
  <c r="N72" i="43"/>
  <c r="P72" i="43"/>
  <c r="J76" i="43"/>
  <c r="L76" i="43"/>
  <c r="N76" i="43"/>
  <c r="P76" i="43"/>
  <c r="J78" i="43"/>
  <c r="L78" i="43"/>
  <c r="N78" i="43"/>
  <c r="P78" i="43"/>
  <c r="J82" i="43"/>
  <c r="L82" i="43"/>
  <c r="N82" i="43"/>
  <c r="P82" i="43"/>
  <c r="J86" i="43"/>
  <c r="L86" i="43"/>
  <c r="N86" i="43"/>
  <c r="P86" i="43"/>
  <c r="J90" i="43"/>
  <c r="L90" i="43"/>
  <c r="N90" i="43"/>
  <c r="P90" i="43"/>
  <c r="J92" i="43"/>
  <c r="L92" i="43"/>
  <c r="N92" i="43"/>
  <c r="P92" i="43"/>
  <c r="J94" i="43"/>
  <c r="L94" i="43"/>
  <c r="N94" i="43"/>
  <c r="P94" i="43"/>
  <c r="J95" i="43"/>
  <c r="L95" i="43"/>
  <c r="N95" i="43"/>
  <c r="P95" i="43"/>
  <c r="J258" i="43"/>
  <c r="L258" i="43"/>
  <c r="N258" i="43"/>
  <c r="P258" i="43"/>
  <c r="J261" i="43"/>
  <c r="L261" i="43"/>
  <c r="N261" i="43"/>
  <c r="P261" i="43"/>
  <c r="J265" i="43"/>
  <c r="L265" i="43"/>
  <c r="N265" i="43"/>
  <c r="P265" i="43"/>
  <c r="J266" i="43"/>
  <c r="L266" i="43"/>
  <c r="N266" i="43"/>
  <c r="P266" i="43"/>
  <c r="J268" i="43"/>
  <c r="L268" i="43"/>
  <c r="N268" i="43"/>
  <c r="P268" i="43"/>
  <c r="J277" i="43"/>
  <c r="L277" i="43"/>
  <c r="N277" i="43"/>
  <c r="P277" i="43"/>
  <c r="J273" i="43"/>
  <c r="L273" i="43"/>
  <c r="N273" i="43"/>
  <c r="P273" i="43"/>
  <c r="J282" i="43"/>
  <c r="L282" i="43"/>
  <c r="N282" i="43"/>
  <c r="P282" i="43"/>
  <c r="J284" i="43"/>
  <c r="L284" i="43"/>
  <c r="N284" i="43"/>
  <c r="P284" i="43"/>
  <c r="J286" i="43"/>
  <c r="L286" i="43"/>
  <c r="N286" i="43"/>
  <c r="P286" i="43"/>
  <c r="J287" i="43"/>
  <c r="L287" i="43"/>
  <c r="N287" i="43"/>
  <c r="P287" i="43"/>
  <c r="J296" i="43"/>
  <c r="L296" i="43"/>
  <c r="N296" i="43"/>
  <c r="P296" i="43"/>
  <c r="J298" i="43"/>
  <c r="L298" i="43"/>
  <c r="N298" i="43"/>
  <c r="P298" i="43"/>
  <c r="J301" i="43"/>
  <c r="L301" i="43"/>
  <c r="N301" i="43"/>
  <c r="P301" i="43"/>
  <c r="J303" i="43"/>
  <c r="L303" i="43"/>
  <c r="N303" i="43"/>
  <c r="P303" i="43"/>
  <c r="J304" i="43"/>
  <c r="L304" i="43"/>
  <c r="N304" i="43"/>
  <c r="P304" i="43"/>
  <c r="J307" i="43"/>
  <c r="L307" i="43"/>
  <c r="N307" i="43"/>
  <c r="P307" i="43"/>
  <c r="J309" i="43"/>
  <c r="L309" i="43"/>
  <c r="N309" i="43"/>
  <c r="P309" i="43"/>
  <c r="J310" i="43"/>
  <c r="L310" i="43"/>
  <c r="N310" i="43"/>
  <c r="P310" i="43"/>
  <c r="U232" i="43" l="1"/>
  <c r="U282" i="43"/>
  <c r="U92" i="43"/>
  <c r="U217" i="43"/>
  <c r="U170" i="43"/>
  <c r="U323" i="43"/>
  <c r="U20" i="43"/>
  <c r="U139" i="43"/>
  <c r="U71" i="43"/>
  <c r="U227" i="43"/>
  <c r="U75" i="43"/>
  <c r="U251" i="43"/>
  <c r="U154" i="43"/>
  <c r="U89" i="43"/>
  <c r="U81" i="43"/>
  <c r="U235" i="43"/>
  <c r="U260" i="43"/>
  <c r="U294" i="43"/>
  <c r="U281" i="43"/>
  <c r="U119" i="43"/>
  <c r="U113" i="43"/>
  <c r="U230" i="43"/>
  <c r="U239" i="43"/>
  <c r="U238" i="43"/>
  <c r="U246" i="43"/>
  <c r="U309" i="43"/>
  <c r="U277" i="43"/>
  <c r="U78" i="43"/>
  <c r="U213" i="43"/>
  <c r="U158" i="43"/>
  <c r="U322" i="43"/>
  <c r="U22" i="43"/>
  <c r="U13" i="43"/>
  <c r="U142" i="43"/>
  <c r="U304" i="43"/>
  <c r="U266" i="43"/>
  <c r="U72" i="43"/>
  <c r="U207" i="43"/>
  <c r="U173" i="43"/>
  <c r="U300" i="43"/>
  <c r="U122" i="43"/>
  <c r="U16" i="43"/>
  <c r="U301" i="43"/>
  <c r="U261" i="43"/>
  <c r="U45" i="43"/>
  <c r="U202" i="43"/>
  <c r="U152" i="43"/>
  <c r="U130" i="43"/>
  <c r="U18" i="43"/>
  <c r="U44" i="43"/>
  <c r="U296" i="43"/>
  <c r="U95" i="43"/>
  <c r="U37" i="43"/>
  <c r="U195" i="43"/>
  <c r="U136" i="43"/>
  <c r="U324" i="43"/>
  <c r="U286" i="43"/>
  <c r="U86" i="43"/>
  <c r="U219" i="43"/>
  <c r="U176" i="43"/>
  <c r="U155" i="43"/>
  <c r="U24" i="43"/>
  <c r="U222" i="43"/>
  <c r="U229" i="43"/>
  <c r="U231" i="43"/>
  <c r="U134" i="43"/>
  <c r="U150" i="43"/>
  <c r="U177" i="43"/>
  <c r="U179" i="43"/>
  <c r="U226" i="43"/>
  <c r="U201" i="43"/>
  <c r="U225" i="43"/>
  <c r="U182" i="43"/>
  <c r="U220" i="43"/>
  <c r="U310" i="43"/>
  <c r="U287" i="43"/>
  <c r="U268" i="43"/>
  <c r="U90" i="43"/>
  <c r="U35" i="43"/>
  <c r="U210" i="43"/>
  <c r="U191" i="43"/>
  <c r="U157" i="43"/>
  <c r="U148" i="43"/>
  <c r="U321" i="43"/>
  <c r="U125" i="43"/>
  <c r="U23" i="43"/>
  <c r="U17" i="43"/>
  <c r="U295" i="43"/>
  <c r="U236" i="43"/>
  <c r="U278" i="43"/>
  <c r="U190" i="43"/>
  <c r="U156" i="43"/>
  <c r="U96" i="43"/>
  <c r="U85" i="43"/>
  <c r="U237" i="43"/>
  <c r="U198" i="43"/>
  <c r="U39" i="43"/>
  <c r="U166" i="43"/>
  <c r="U279" i="43"/>
  <c r="U34" i="43"/>
  <c r="U123" i="43"/>
  <c r="U120" i="43"/>
  <c r="U160" i="43"/>
  <c r="U244" i="43"/>
  <c r="U228" i="43"/>
  <c r="U307" i="43"/>
  <c r="U284" i="43"/>
  <c r="U258" i="43"/>
  <c r="U82" i="43"/>
  <c r="U47" i="43"/>
  <c r="U218" i="43"/>
  <c r="U199" i="43"/>
  <c r="U171" i="43"/>
  <c r="U167" i="43"/>
  <c r="U135" i="43"/>
  <c r="U315" i="43"/>
  <c r="U129" i="43"/>
  <c r="U25" i="43"/>
  <c r="U19" i="43"/>
  <c r="U15" i="43"/>
  <c r="U169" i="43"/>
  <c r="U298" i="43"/>
  <c r="U265" i="43"/>
  <c r="U76" i="43"/>
  <c r="U41" i="43"/>
  <c r="U215" i="43"/>
  <c r="U175" i="43"/>
  <c r="U151" i="43"/>
  <c r="U168" i="43"/>
  <c r="U21" i="43"/>
  <c r="U303" i="43"/>
  <c r="U273" i="43"/>
  <c r="U94" i="43"/>
  <c r="U204" i="43"/>
  <c r="U62" i="43"/>
  <c r="U55" i="43"/>
  <c r="U65" i="43"/>
  <c r="U66" i="43"/>
  <c r="U245" i="43"/>
  <c r="U242" i="43"/>
  <c r="U240" i="43"/>
  <c r="U234" i="43"/>
  <c r="U272" i="43"/>
  <c r="U264" i="43"/>
  <c r="U256" i="43"/>
  <c r="U290" i="43"/>
  <c r="U292" i="43"/>
  <c r="U288" i="43"/>
  <c r="U250" i="43"/>
  <c r="U106" i="43"/>
  <c r="U131" i="43"/>
  <c r="U104" i="43"/>
  <c r="U102" i="43"/>
  <c r="U126" i="43"/>
  <c r="U100" i="43"/>
  <c r="U114" i="43"/>
  <c r="U109" i="43"/>
  <c r="U98" i="43"/>
  <c r="U97" i="43"/>
  <c r="U127" i="43"/>
  <c r="U124" i="43"/>
  <c r="U4" i="43"/>
  <c r="U7" i="43"/>
  <c r="U6" i="43"/>
  <c r="U111" i="43"/>
  <c r="U233" i="43"/>
  <c r="U159" i="43"/>
  <c r="U181" i="43"/>
  <c r="U180" i="43"/>
  <c r="U178" i="43"/>
  <c r="U186" i="43"/>
  <c r="U64" i="43"/>
  <c r="U221" i="43"/>
  <c r="U224" i="43"/>
  <c r="U53" i="43"/>
  <c r="U67" i="43"/>
  <c r="U33" i="43"/>
  <c r="U243" i="43"/>
  <c r="U241" i="43"/>
  <c r="U248" i="43"/>
  <c r="U247" i="43"/>
  <c r="U249" i="43"/>
  <c r="U271" i="43"/>
  <c r="U270" i="43"/>
  <c r="U293" i="43"/>
  <c r="U274" i="43"/>
  <c r="U291" i="43"/>
  <c r="U289" i="43"/>
  <c r="U133" i="43"/>
  <c r="U132" i="43"/>
  <c r="U105" i="43"/>
  <c r="U128" i="43"/>
  <c r="U108" i="43"/>
  <c r="U101" i="43"/>
  <c r="U99" i="43"/>
  <c r="U103" i="43"/>
  <c r="U110" i="43"/>
  <c r="U107" i="43"/>
  <c r="U14" i="43"/>
  <c r="U10" i="43"/>
  <c r="U117" i="43"/>
  <c r="U115" i="43"/>
  <c r="U121" i="43"/>
  <c r="U118" i="43"/>
  <c r="U212" i="43"/>
  <c r="U147" i="43"/>
  <c r="U223" i="4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9CB5C3-EE25-4D7E-8BCC-220DCCFBA3AD}" keepAlive="1" name="Consulta - Page001" description="Conexión a la consulta 'Page001' en el libro." type="5" refreshedVersion="8" background="1" saveData="1">
    <dbPr connection="Provider=Microsoft.Mashup.OleDb.1;Data Source=$Workbook$;Location=Page001;Extended Properties=&quot;&quot;" command="SELECT * FROM [Page001]"/>
  </connection>
  <connection id="2" xr16:uid="{92C960FD-BB62-453A-A10A-8D3BC17B07E1}" keepAlive="1" name="Consulta - Page001 (2)" description="Conexión a la consulta 'Page001 (2)' en el libro." type="5" refreshedVersion="8" background="1" saveData="1">
    <dbPr connection="Provider=Microsoft.Mashup.OleDb.1;Data Source=$Workbook$;Location=&quot;Page001 (2)&quot;;Extended Properties=&quot;&quot;" command="SELECT * FROM [Page001 (2)]"/>
  </connection>
  <connection id="3" xr16:uid="{26DB0C3D-4197-40C4-A447-736381B52168}" keepAlive="1" name="Consulta - Page001 (3)" description="Conexión a la consulta 'Page001 (3)' en el libro." type="5" refreshedVersion="8" background="1" saveData="1">
    <dbPr connection="Provider=Microsoft.Mashup.OleDb.1;Data Source=$Workbook$;Location=&quot;Page001 (3)&quot;;Extended Properties=&quot;&quot;" command="SELECT * FROM [Page001 (3)]"/>
  </connection>
  <connection id="4" xr16:uid="{D0D85AC3-0A05-4CE1-BE26-9D5A76C38B04}" keepAlive="1" name="Consulta - Page001 (4)" description="Conexión a la consulta 'Page001 (4)' en el libro." type="5" refreshedVersion="8" background="1" saveData="1">
    <dbPr connection="Provider=Microsoft.Mashup.OleDb.1;Data Source=$Workbook$;Location=&quot;Page001 (4)&quot;;Extended Properties=&quot;&quot;" command="SELECT * FROM [Page001 (4)]"/>
  </connection>
  <connection id="5" xr16:uid="{3D99F41C-74C9-4279-9F06-61F0C694C961}" keepAlive="1" name="Consulta - Page001 (5)" description="Conexión a la consulta 'Page001 (5)' en el libro." type="5" refreshedVersion="8" background="1" saveData="1">
    <dbPr connection="Provider=Microsoft.Mashup.OleDb.1;Data Source=$Workbook$;Location=&quot;Page001 (5)&quot;;Extended Properties=&quot;&quot;" command="SELECT * FROM [Page001 (5)]"/>
  </connection>
  <connection id="6" xr16:uid="{5A974F77-7D76-44A5-8B89-9B0328AF22FF}" keepAlive="1" name="Consulta - Page001 (6)" description="Conexión a la consulta 'Page001 (6)' en el libro." type="5" refreshedVersion="8" background="1" saveData="1">
    <dbPr connection="Provider=Microsoft.Mashup.OleDb.1;Data Source=$Workbook$;Location=&quot;Page001 (6)&quot;;Extended Properties=&quot;&quot;" command="SELECT * FROM [Page001 (6)]"/>
  </connection>
  <connection id="7" xr16:uid="{7DCD3DCA-60CA-4DFE-8C44-EE73240230B5}" keepAlive="1" name="Consulta - Page001 (7)" description="Conexión a la consulta 'Page001 (7)' en el libro." type="5" refreshedVersion="8" background="1" saveData="1">
    <dbPr connection="Provider=Microsoft.Mashup.OleDb.1;Data Source=$Workbook$;Location=&quot;Page001 (7)&quot;;Extended Properties=&quot;&quot;" command="SELECT * FROM [Page001 (7)]"/>
  </connection>
  <connection id="8" xr16:uid="{7DAB3533-8A63-4A4F-A40C-2F60174E2D89}" keepAlive="1" name="Consulta - Table001 (Page 1)" description="Conexión a la consulta 'Table001 (Page 1)' en el libro." type="5" refreshedVersion="0" background="1">
    <dbPr connection="Provider=Microsoft.Mashup.OleDb.1;Data Source=$Workbook$;Location=&quot;Table001 (Page 1)&quot;;Extended Properties=&quot;&quot;" command="SELECT * FROM [Table001 (Page 1)]"/>
  </connection>
  <connection id="9" xr16:uid="{6C31730F-D361-47C7-BCB0-BA5CD7216E0D}" keepAlive="1" name="Consulta - Table002 (Page 1)" description="Conexión a la consulta 'Table002 (Page 1)' en el libro." type="5" refreshedVersion="0" background="1">
    <dbPr connection="Provider=Microsoft.Mashup.OleDb.1;Data Source=$Workbook$;Location=&quot;Table002 (Page 1)&quot;;Extended Properties=&quot;&quot;" command="SELECT * FROM [Table002 (Page 1)]"/>
  </connection>
</connections>
</file>

<file path=xl/sharedStrings.xml><?xml version="1.0" encoding="utf-8"?>
<sst xmlns="http://schemas.openxmlformats.org/spreadsheetml/2006/main" count="1952" uniqueCount="884">
  <si>
    <t>Categoria</t>
  </si>
  <si>
    <t>Puntaje</t>
  </si>
  <si>
    <t>Masculino</t>
  </si>
  <si>
    <t>Género</t>
  </si>
  <si>
    <t>Nombre</t>
  </si>
  <si>
    <t>Posición2</t>
  </si>
  <si>
    <t>Puntaje3</t>
  </si>
  <si>
    <t>Posición4</t>
  </si>
  <si>
    <t>Puntaje2</t>
  </si>
  <si>
    <t>Posición3</t>
  </si>
  <si>
    <t>Puntaje4</t>
  </si>
  <si>
    <t>Posición5</t>
  </si>
  <si>
    <t>Puntaje Total</t>
  </si>
  <si>
    <t>Puerto Montt</t>
  </si>
  <si>
    <t>RANKING NACIONAL TRIATLON 2024</t>
  </si>
  <si>
    <t>Rut</t>
  </si>
  <si>
    <t>Alonso</t>
  </si>
  <si>
    <t>Maerinez Cares</t>
  </si>
  <si>
    <t>Eduardo</t>
  </si>
  <si>
    <t>Cerda Salamé</t>
  </si>
  <si>
    <t>Jean Philippe</t>
  </si>
  <si>
    <t>Charnay Parra</t>
  </si>
  <si>
    <t>Diego Ignacio</t>
  </si>
  <si>
    <t>Padilla Torres</t>
  </si>
  <si>
    <t>Jose Pedro</t>
  </si>
  <si>
    <t>Gonzalez Barrientos</t>
  </si>
  <si>
    <t>José Tomás</t>
  </si>
  <si>
    <t>Pau Urrutia</t>
  </si>
  <si>
    <t>Garcia-Huidobro</t>
  </si>
  <si>
    <t>Lucio Gabriel Alberto</t>
  </si>
  <si>
    <t>Vidal Menares</t>
  </si>
  <si>
    <t>Matias Ignacio</t>
  </si>
  <si>
    <t>Parada</t>
  </si>
  <si>
    <t>José Ignacio</t>
  </si>
  <si>
    <t>Núńez</t>
  </si>
  <si>
    <t>Cristobal</t>
  </si>
  <si>
    <t>Reyes</t>
  </si>
  <si>
    <t>Roberto</t>
  </si>
  <si>
    <t>23.614.299-k</t>
  </si>
  <si>
    <t>23.909.201-2</t>
  </si>
  <si>
    <t>23.768.348-k</t>
  </si>
  <si>
    <t>23.631.704-8</t>
  </si>
  <si>
    <t>23.711.874-k</t>
  </si>
  <si>
    <t>23.628.569-3</t>
  </si>
  <si>
    <t>23.496.695-2</t>
  </si>
  <si>
    <t>24.126.378-9</t>
  </si>
  <si>
    <t>23.775.709-2</t>
  </si>
  <si>
    <t>Parque de la Familia</t>
  </si>
  <si>
    <t>Raimundo</t>
  </si>
  <si>
    <t>San Martin</t>
  </si>
  <si>
    <t>Máximo</t>
  </si>
  <si>
    <t>Bobadilla Callegari</t>
  </si>
  <si>
    <t>Sergio Tomas</t>
  </si>
  <si>
    <t>Maza Krause</t>
  </si>
  <si>
    <t>Gaspar</t>
  </si>
  <si>
    <t>Roman Pavez</t>
  </si>
  <si>
    <t>Nicolás</t>
  </si>
  <si>
    <t>Muńoz Vargas</t>
  </si>
  <si>
    <t>Gael</t>
  </si>
  <si>
    <t>González Vásquez</t>
  </si>
  <si>
    <t>Max</t>
  </si>
  <si>
    <t>Barckhahn</t>
  </si>
  <si>
    <t>Gregorio</t>
  </si>
  <si>
    <t>Agustin Ignacio</t>
  </si>
  <si>
    <t>Enrique</t>
  </si>
  <si>
    <t>Vicente</t>
  </si>
  <si>
    <t>Carte</t>
  </si>
  <si>
    <t>Agustín Tomás</t>
  </si>
  <si>
    <t>Inostroza Quezada</t>
  </si>
  <si>
    <t>Mateo</t>
  </si>
  <si>
    <t>Godoy Pauner</t>
  </si>
  <si>
    <t>Martin</t>
  </si>
  <si>
    <t>Hernández</t>
  </si>
  <si>
    <t>Juan Pablo</t>
  </si>
  <si>
    <t>Rubio Acevedo</t>
  </si>
  <si>
    <t>Yoav</t>
  </si>
  <si>
    <t>Meyer</t>
  </si>
  <si>
    <t>Fernando</t>
  </si>
  <si>
    <t>Araneda Viana</t>
  </si>
  <si>
    <t>Agustin Vicente</t>
  </si>
  <si>
    <t>Garces Montiel</t>
  </si>
  <si>
    <t>Ramirez</t>
  </si>
  <si>
    <t>22.938.018-4</t>
  </si>
  <si>
    <t>23.197.182-3</t>
  </si>
  <si>
    <t>22.957.112-5</t>
  </si>
  <si>
    <t>23.142.419-9</t>
  </si>
  <si>
    <t>23.243.710-3</t>
  </si>
  <si>
    <t>22.889.674-8</t>
  </si>
  <si>
    <t>23.317.323-1</t>
  </si>
  <si>
    <t>23.099.134-0</t>
  </si>
  <si>
    <t>23.432.493-4</t>
  </si>
  <si>
    <t>23.060.364-2</t>
  </si>
  <si>
    <t>23.124.691-6</t>
  </si>
  <si>
    <t>22.875.427-7</t>
  </si>
  <si>
    <t>23.291.473-4</t>
  </si>
  <si>
    <t>23.090.870-2</t>
  </si>
  <si>
    <t>23.492.046-4</t>
  </si>
  <si>
    <t>23.492.062-6</t>
  </si>
  <si>
    <t>23.409.551-k</t>
  </si>
  <si>
    <t>23.413.384-5</t>
  </si>
  <si>
    <t>23.094.270-6</t>
  </si>
  <si>
    <t>23.063.300-2</t>
  </si>
  <si>
    <t>Esparza</t>
  </si>
  <si>
    <t>25-29</t>
  </si>
  <si>
    <t>30-34</t>
  </si>
  <si>
    <t xml:space="preserve"> 35-39</t>
  </si>
  <si>
    <t xml:space="preserve"> 40-44</t>
  </si>
  <si>
    <t>45-49</t>
  </si>
  <si>
    <t>12.017.705-2</t>
  </si>
  <si>
    <t>12.240.774-8</t>
  </si>
  <si>
    <t>12.262.456-0</t>
  </si>
  <si>
    <t>12.265.145-2</t>
  </si>
  <si>
    <t>12.300.003-k</t>
  </si>
  <si>
    <t>12.410.477-7</t>
  </si>
  <si>
    <t>12.455.044-0</t>
  </si>
  <si>
    <t>12.608.031-k</t>
  </si>
  <si>
    <t>13.025.939-1</t>
  </si>
  <si>
    <t>13.222.096-4</t>
  </si>
  <si>
    <t>13.518.373-3</t>
  </si>
  <si>
    <t>13.673.013-4</t>
  </si>
  <si>
    <t>13.701.232-4</t>
  </si>
  <si>
    <t>14.397.327-1</t>
  </si>
  <si>
    <t>15.385.242-1</t>
  </si>
  <si>
    <t>15.455.932-9</t>
  </si>
  <si>
    <t>15.785.688-k</t>
  </si>
  <si>
    <t>15.798.259-1</t>
  </si>
  <si>
    <t>15.841.536-4</t>
  </si>
  <si>
    <t>15.941.313-6</t>
  </si>
  <si>
    <t>16.458.395-3</t>
  </si>
  <si>
    <t>16.468.036-3</t>
  </si>
  <si>
    <t>16.471.504-3</t>
  </si>
  <si>
    <t>16.658.081-1</t>
  </si>
  <si>
    <t>16.747.710-0</t>
  </si>
  <si>
    <t>17.074.329-6</t>
  </si>
  <si>
    <t>17.083.472-0</t>
  </si>
  <si>
    <t>17.318.960-5</t>
  </si>
  <si>
    <t>17.679.017-2</t>
  </si>
  <si>
    <t>17.788.774-9</t>
  </si>
  <si>
    <t>17.841.210-8</t>
  </si>
  <si>
    <t>17.961.274-7</t>
  </si>
  <si>
    <t>18.049.356-5</t>
  </si>
  <si>
    <t>18.082.395-6</t>
  </si>
  <si>
    <t>18.122.503-3</t>
  </si>
  <si>
    <t>18.281.333-8</t>
  </si>
  <si>
    <t>18.527.670-8</t>
  </si>
  <si>
    <t>19.137.153-4</t>
  </si>
  <si>
    <t>19.186.868-4</t>
  </si>
  <si>
    <t>19.856.244-0</t>
  </si>
  <si>
    <t>20.072.684-7</t>
  </si>
  <si>
    <t>20.117.742-1</t>
  </si>
  <si>
    <t>21.128.861-2</t>
  </si>
  <si>
    <t>21.294.875-6</t>
  </si>
  <si>
    <t>21.460.367-5</t>
  </si>
  <si>
    <t>22.164.038-1</t>
  </si>
  <si>
    <t>24.917.603-6</t>
  </si>
  <si>
    <t>25.109.977-4</t>
  </si>
  <si>
    <t>25.363.905-9</t>
  </si>
  <si>
    <t>25.556.262-2</t>
  </si>
  <si>
    <t>25.596.404-6</t>
  </si>
  <si>
    <t>25.616.411-6</t>
  </si>
  <si>
    <t>25.932.799-7</t>
  </si>
  <si>
    <t>26.092.505-9</t>
  </si>
  <si>
    <t>26.368.579-2</t>
  </si>
  <si>
    <t>26.562.135-k</t>
  </si>
  <si>
    <t>26.985.276-3</t>
  </si>
  <si>
    <t>C4FL9Z3L6</t>
  </si>
  <si>
    <t>Christopher</t>
  </si>
  <si>
    <t>Fullerton</t>
  </si>
  <si>
    <t>Marcelo</t>
  </si>
  <si>
    <t>Silva Campos</t>
  </si>
  <si>
    <t>REVISAR</t>
  </si>
  <si>
    <t>Miranda Alvarez</t>
  </si>
  <si>
    <t>Carlos</t>
  </si>
  <si>
    <t>Romero</t>
  </si>
  <si>
    <t>Christian</t>
  </si>
  <si>
    <t>Orellana</t>
  </si>
  <si>
    <t>Altermatt Couratier</t>
  </si>
  <si>
    <t>Jorge Alejandro</t>
  </si>
  <si>
    <t>Corvalan Valenzuela</t>
  </si>
  <si>
    <t>Felipe</t>
  </si>
  <si>
    <t>Benavides</t>
  </si>
  <si>
    <t>Claudio</t>
  </si>
  <si>
    <t>Castillo Araya</t>
  </si>
  <si>
    <t>Leonardo</t>
  </si>
  <si>
    <t>Bobadilla</t>
  </si>
  <si>
    <t>Pablo</t>
  </si>
  <si>
    <t>Guinez</t>
  </si>
  <si>
    <t>Cristian Alejandro</t>
  </si>
  <si>
    <t>Beroiza Castillo</t>
  </si>
  <si>
    <t>Oscar</t>
  </si>
  <si>
    <t>Luis</t>
  </si>
  <si>
    <t>Gutierrez Silva</t>
  </si>
  <si>
    <t>Arturo</t>
  </si>
  <si>
    <t>Perez</t>
  </si>
  <si>
    <t>Humberto</t>
  </si>
  <si>
    <t>Caviedes Parada</t>
  </si>
  <si>
    <t>Ramon Luis</t>
  </si>
  <si>
    <t>Rabanales Toro</t>
  </si>
  <si>
    <t>Jonathan</t>
  </si>
  <si>
    <t>Pino Toloza</t>
  </si>
  <si>
    <t>José Luis</t>
  </si>
  <si>
    <t>Illesca</t>
  </si>
  <si>
    <t>Gonzalo</t>
  </si>
  <si>
    <t>Pardo</t>
  </si>
  <si>
    <t>Osmán Paul</t>
  </si>
  <si>
    <t>Orellana Salinas</t>
  </si>
  <si>
    <t>Alejandro</t>
  </si>
  <si>
    <t>Torres Gonzalez</t>
  </si>
  <si>
    <t>Amigo</t>
  </si>
  <si>
    <t>Diego</t>
  </si>
  <si>
    <t>González Díaz</t>
  </si>
  <si>
    <t>Patricio Ignacio</t>
  </si>
  <si>
    <t>Fernández Bchler</t>
  </si>
  <si>
    <t>Benjamin</t>
  </si>
  <si>
    <t>Palacios</t>
  </si>
  <si>
    <t>Miguel</t>
  </si>
  <si>
    <t>Pińa</t>
  </si>
  <si>
    <t>Daniel</t>
  </si>
  <si>
    <t>Lazo</t>
  </si>
  <si>
    <t>Barahona Candia</t>
  </si>
  <si>
    <t>Sebastian</t>
  </si>
  <si>
    <t>Garrido</t>
  </si>
  <si>
    <t>Gabriel Ignacio</t>
  </si>
  <si>
    <t>Rojas Zuńiga</t>
  </si>
  <si>
    <t>Orlando</t>
  </si>
  <si>
    <t>Suazo</t>
  </si>
  <si>
    <t>Manuel</t>
  </si>
  <si>
    <t>Romero Araya</t>
  </si>
  <si>
    <t>José Felipe</t>
  </si>
  <si>
    <t>Corvalán Arévalo</t>
  </si>
  <si>
    <t>Martín</t>
  </si>
  <si>
    <t>Gutiérrez Durán</t>
  </si>
  <si>
    <t>Julio</t>
  </si>
  <si>
    <t>López Rivera</t>
  </si>
  <si>
    <t>Silva</t>
  </si>
  <si>
    <t>Tello Córdova</t>
  </si>
  <si>
    <t>Rojas Astudillo</t>
  </si>
  <si>
    <t>Francisco Javier</t>
  </si>
  <si>
    <t>Carreńo Araya</t>
  </si>
  <si>
    <t>Fonseca Gutierrez</t>
  </si>
  <si>
    <t>Cristóbal</t>
  </si>
  <si>
    <t>Ledesma Cornejo</t>
  </si>
  <si>
    <t>Heraldo</t>
  </si>
  <si>
    <t>Thomas</t>
  </si>
  <si>
    <t>Venegas</t>
  </si>
  <si>
    <t>Javier</t>
  </si>
  <si>
    <t>Birkner Alameda</t>
  </si>
  <si>
    <t>Franco</t>
  </si>
  <si>
    <t>Boassi</t>
  </si>
  <si>
    <t>Ignacio</t>
  </si>
  <si>
    <t>Salas Venegas</t>
  </si>
  <si>
    <t>Cesar Augusto</t>
  </si>
  <si>
    <t>Rodriguez Duarte</t>
  </si>
  <si>
    <t>Alberto Jose</t>
  </si>
  <si>
    <t>Rivera Rojas</t>
  </si>
  <si>
    <t>Manuel Francisco</t>
  </si>
  <si>
    <t>Clemente Pino</t>
  </si>
  <si>
    <t>Hector</t>
  </si>
  <si>
    <t>Tortolero</t>
  </si>
  <si>
    <t>Jonas</t>
  </si>
  <si>
    <t>Sanchez Lopez</t>
  </si>
  <si>
    <t>Mauricio</t>
  </si>
  <si>
    <t>Flores</t>
  </si>
  <si>
    <t>Xavi</t>
  </si>
  <si>
    <t>Espinosa</t>
  </si>
  <si>
    <t>Simon</t>
  </si>
  <si>
    <t>Vásquez</t>
  </si>
  <si>
    <t>Brito Dicuru</t>
  </si>
  <si>
    <t>Juan Alberto</t>
  </si>
  <si>
    <t>Néstor Eduardo</t>
  </si>
  <si>
    <t>Gallardo León</t>
  </si>
  <si>
    <t>Alvaro Josue</t>
  </si>
  <si>
    <t>Choquerive Condori</t>
  </si>
  <si>
    <t>Hermann</t>
  </si>
  <si>
    <t>Fecha nacimiento</t>
  </si>
  <si>
    <t>Copa Continental Viña</t>
  </si>
  <si>
    <t>Norambuena Aravena</t>
  </si>
  <si>
    <t>Agustin</t>
  </si>
  <si>
    <t>Besoain</t>
  </si>
  <si>
    <t xml:space="preserve"> Vallejos Gunther</t>
  </si>
  <si>
    <t>Adolfo</t>
  </si>
  <si>
    <t>Ossa Arellano</t>
  </si>
  <si>
    <t>Garcia-Huidobro Reidel</t>
  </si>
  <si>
    <t>Muños Canedo</t>
  </si>
  <si>
    <t>Hernandez Vidal</t>
  </si>
  <si>
    <t>Jaime</t>
  </si>
  <si>
    <t xml:space="preserve">Arriaza </t>
  </si>
  <si>
    <t>Antonio</t>
  </si>
  <si>
    <t xml:space="preserve">Barahona Morales </t>
  </si>
  <si>
    <t>Arnoldo</t>
  </si>
  <si>
    <t>Guaiquin Alvarado</t>
  </si>
  <si>
    <t>Nicolas</t>
  </si>
  <si>
    <t>Solis Riquelme</t>
  </si>
  <si>
    <t>Rodrigo</t>
  </si>
  <si>
    <t>Soto Ovando</t>
  </si>
  <si>
    <t xml:space="preserve">Carlos  </t>
  </si>
  <si>
    <t>Burgos Muñoz</t>
  </si>
  <si>
    <t>Bernardo</t>
  </si>
  <si>
    <t>Sandoval Vega</t>
  </si>
  <si>
    <t>Paolo</t>
  </si>
  <si>
    <t>Aedo Campos</t>
  </si>
  <si>
    <t>Igor</t>
  </si>
  <si>
    <t>Ayancan Ruiz</t>
  </si>
  <si>
    <t>Francisco</t>
  </si>
  <si>
    <t>Mendez Muñoz</t>
  </si>
  <si>
    <t>Godoy Maluenda</t>
  </si>
  <si>
    <t>Vargas Hott</t>
  </si>
  <si>
    <t xml:space="preserve">Castro Vidal </t>
  </si>
  <si>
    <t>Ricardo</t>
  </si>
  <si>
    <t>Pineda Schleef</t>
  </si>
  <si>
    <t>Ortiz Leal</t>
  </si>
  <si>
    <t>Beastian</t>
  </si>
  <si>
    <t>Inostroza</t>
  </si>
  <si>
    <t>Fabian</t>
  </si>
  <si>
    <t>Mancilla Alvarado</t>
  </si>
  <si>
    <t xml:space="preserve">Pavez  </t>
  </si>
  <si>
    <t>Erick</t>
  </si>
  <si>
    <t>Torres Paredes</t>
  </si>
  <si>
    <t>Esteban</t>
  </si>
  <si>
    <t>Santana Vasquez</t>
  </si>
  <si>
    <t>Marco</t>
  </si>
  <si>
    <t>Alvares Marin</t>
  </si>
  <si>
    <t>Lucas</t>
  </si>
  <si>
    <t xml:space="preserve">Vargas Kerber </t>
  </si>
  <si>
    <t>Tomas</t>
  </si>
  <si>
    <t>Muñoz Jahnsen</t>
  </si>
  <si>
    <t>Clemente</t>
  </si>
  <si>
    <t>Pozo Velasquez</t>
  </si>
  <si>
    <t>Pedro</t>
  </si>
  <si>
    <t>Leyton Tapia</t>
  </si>
  <si>
    <t>14-15</t>
  </si>
  <si>
    <t>Andres</t>
  </si>
  <si>
    <t>Bruno</t>
  </si>
  <si>
    <t>Matias</t>
  </si>
  <si>
    <t>Ian</t>
  </si>
  <si>
    <t>Santiago</t>
  </si>
  <si>
    <t>Tomás Alejandro</t>
  </si>
  <si>
    <t>carlos</t>
  </si>
  <si>
    <t>Agustín Emilio</t>
  </si>
  <si>
    <t>Joaquin</t>
  </si>
  <si>
    <t>Damian</t>
  </si>
  <si>
    <t>TOMAS</t>
  </si>
  <si>
    <t>Matthew</t>
  </si>
  <si>
    <t>Isaias</t>
  </si>
  <si>
    <t>BENJAMIN</t>
  </si>
  <si>
    <t>Maximiliano</t>
  </si>
  <si>
    <t>Luis Hernán</t>
  </si>
  <si>
    <t>RAIMUNDO</t>
  </si>
  <si>
    <t>Facundo</t>
  </si>
  <si>
    <t>MARTIN</t>
  </si>
  <si>
    <t>Benjamin Adolfo</t>
  </si>
  <si>
    <t>SIMON BENITO</t>
  </si>
  <si>
    <t>HECTOR</t>
  </si>
  <si>
    <t>Rafael</t>
  </si>
  <si>
    <t>KURT</t>
  </si>
  <si>
    <t>Renzo Andres</t>
  </si>
  <si>
    <t>IVAN</t>
  </si>
  <si>
    <t>FELIPE</t>
  </si>
  <si>
    <t>ian</t>
  </si>
  <si>
    <t>Raul Eduardo</t>
  </si>
  <si>
    <t>Sebastian Andres</t>
  </si>
  <si>
    <t>Guillermo gustavo</t>
  </si>
  <si>
    <t>MARCO</t>
  </si>
  <si>
    <t>Andres Ivan</t>
  </si>
  <si>
    <t>Manuel Andrés</t>
  </si>
  <si>
    <t>Sebastián</t>
  </si>
  <si>
    <t>Jorge</t>
  </si>
  <si>
    <t>Juan Domingo</t>
  </si>
  <si>
    <t>Jordi</t>
  </si>
  <si>
    <t>Cristian</t>
  </si>
  <si>
    <t>Attilio</t>
  </si>
  <si>
    <t>Juan pablo</t>
  </si>
  <si>
    <t>Raúl Marcelo</t>
  </si>
  <si>
    <t>GIORGIO</t>
  </si>
  <si>
    <t>José Miguel</t>
  </si>
  <si>
    <t>JUAN CARLOS</t>
  </si>
  <si>
    <t>Sergio</t>
  </si>
  <si>
    <t>CARLOS</t>
  </si>
  <si>
    <t>Pachi Maimone</t>
  </si>
  <si>
    <t>Uribe</t>
  </si>
  <si>
    <t>Sánchez</t>
  </si>
  <si>
    <t>Ligueros</t>
  </si>
  <si>
    <t>Morales</t>
  </si>
  <si>
    <t>Holloway</t>
  </si>
  <si>
    <t>Ramírez</t>
  </si>
  <si>
    <t>Villouta</t>
  </si>
  <si>
    <t>Blázquez</t>
  </si>
  <si>
    <t>Pincheira</t>
  </si>
  <si>
    <t>Pastene</t>
  </si>
  <si>
    <t>Poblete</t>
  </si>
  <si>
    <t>Santillan</t>
  </si>
  <si>
    <t>Delgado</t>
  </si>
  <si>
    <t>Sepulveda</t>
  </si>
  <si>
    <t>merino</t>
  </si>
  <si>
    <t>Yañez</t>
  </si>
  <si>
    <t>Vallejos</t>
  </si>
  <si>
    <t>Maedler</t>
  </si>
  <si>
    <t>VILLARROEL</t>
  </si>
  <si>
    <t>Leatherbee</t>
  </si>
  <si>
    <t>Opazo</t>
  </si>
  <si>
    <t>Mauras</t>
  </si>
  <si>
    <t>Iibañez</t>
  </si>
  <si>
    <t>Espinoza</t>
  </si>
  <si>
    <t>DÍAZ-VALDÉS</t>
  </si>
  <si>
    <t>Contreras</t>
  </si>
  <si>
    <t>Leppe</t>
  </si>
  <si>
    <t>Aspillaga</t>
  </si>
  <si>
    <t>Ancalef</t>
  </si>
  <si>
    <t>Perez de Castro</t>
  </si>
  <si>
    <t>LOAIZA</t>
  </si>
  <si>
    <t>Jofré</t>
  </si>
  <si>
    <t>Azua</t>
  </si>
  <si>
    <t>DE LA FUENTE</t>
  </si>
  <si>
    <t>Ávila</t>
  </si>
  <si>
    <t>MORENO</t>
  </si>
  <si>
    <t>Aravena</t>
  </si>
  <si>
    <t>GONZALEZ</t>
  </si>
  <si>
    <t>Astudillo</t>
  </si>
  <si>
    <t>Crawford</t>
  </si>
  <si>
    <t>Alfaro</t>
  </si>
  <si>
    <t>SIEVERS</t>
  </si>
  <si>
    <t>Bagnara</t>
  </si>
  <si>
    <t>Gillio</t>
  </si>
  <si>
    <t>SOTO</t>
  </si>
  <si>
    <t>Galilea</t>
  </si>
  <si>
    <t>HERNANDEZ</t>
  </si>
  <si>
    <t>Oyarzun</t>
  </si>
  <si>
    <t>Álvarez</t>
  </si>
  <si>
    <t>vargas</t>
  </si>
  <si>
    <t>Garces Jimenez</t>
  </si>
  <si>
    <t>Ulecia</t>
  </si>
  <si>
    <t>SOTO-LAGOS</t>
  </si>
  <si>
    <t>Rodriguez Poblet</t>
  </si>
  <si>
    <t>Guerrero</t>
  </si>
  <si>
    <t>Cabello</t>
  </si>
  <si>
    <t>BARRERA</t>
  </si>
  <si>
    <t>Muñoz Astudillo</t>
  </si>
  <si>
    <t>Navarro</t>
  </si>
  <si>
    <t>Montoya</t>
  </si>
  <si>
    <t>Bermejo</t>
  </si>
  <si>
    <t>Warnier</t>
  </si>
  <si>
    <t>Silva Gonzalez</t>
  </si>
  <si>
    <t>Constans</t>
  </si>
  <si>
    <t>parada</t>
  </si>
  <si>
    <t>Astaburuaga</t>
  </si>
  <si>
    <t>Van de wyngard</t>
  </si>
  <si>
    <t>Salvi</t>
  </si>
  <si>
    <t>Cares</t>
  </si>
  <si>
    <t>ROSSI</t>
  </si>
  <si>
    <t>Soza</t>
  </si>
  <si>
    <t>López</t>
  </si>
  <si>
    <t>Chavez</t>
  </si>
  <si>
    <t>Ubilla</t>
  </si>
  <si>
    <t>LUCERO</t>
  </si>
  <si>
    <t>CRUCHAGA</t>
  </si>
  <si>
    <t>Maimone</t>
  </si>
  <si>
    <t>19.583.005-3</t>
  </si>
  <si>
    <t>22.068.445-8</t>
  </si>
  <si>
    <t/>
  </si>
  <si>
    <t>23.422.154-k</t>
  </si>
  <si>
    <t>23.426.768-k</t>
  </si>
  <si>
    <t>14.406.628-6</t>
  </si>
  <si>
    <t>15.410.098-9</t>
  </si>
  <si>
    <t>23.890.599-0</t>
  </si>
  <si>
    <t>27.873.045-k</t>
  </si>
  <si>
    <t>23.072.780-5</t>
  </si>
  <si>
    <t>23.167.853-0</t>
  </si>
  <si>
    <t>16.459.309-6</t>
  </si>
  <si>
    <t>10.663.098-4</t>
  </si>
  <si>
    <t>11.828.505-0</t>
  </si>
  <si>
    <t>11.454.692-5</t>
  </si>
  <si>
    <t>19.965.125-0</t>
  </si>
  <si>
    <t>13.608.506-9</t>
  </si>
  <si>
    <t>16.272.751-6</t>
  </si>
  <si>
    <t>16.882.225-3</t>
  </si>
  <si>
    <t>15.133.586-1</t>
  </si>
  <si>
    <t>15.828.497-7</t>
  </si>
  <si>
    <t>15.302.526-6</t>
  </si>
  <si>
    <t>15.736.618-1</t>
  </si>
  <si>
    <t>20.868.327-6</t>
  </si>
  <si>
    <t>13.952.472-1</t>
  </si>
  <si>
    <t>10.538.412-2</t>
  </si>
  <si>
    <t>15.475.105-k</t>
  </si>
  <si>
    <t>18.477.350-3</t>
  </si>
  <si>
    <t>18.586.993-8</t>
  </si>
  <si>
    <t>14.437.813-k</t>
  </si>
  <si>
    <t>15.611.575-4</t>
  </si>
  <si>
    <t>20.030.403-9</t>
  </si>
  <si>
    <t>20.471.409-6</t>
  </si>
  <si>
    <t>15.847.387-9</t>
  </si>
  <si>
    <t>22.145.349-9</t>
  </si>
  <si>
    <t>9.237.731-8</t>
  </si>
  <si>
    <t>23.562.299-8</t>
  </si>
  <si>
    <t>23.769.744-8</t>
  </si>
  <si>
    <t>23.825.953-3</t>
  </si>
  <si>
    <t>23.560.692-5</t>
  </si>
  <si>
    <t>24.110.555-5</t>
  </si>
  <si>
    <t>24.068.262-1</t>
  </si>
  <si>
    <t>23.968.031-3</t>
  </si>
  <si>
    <t>23.904.575-8</t>
  </si>
  <si>
    <t>23.975.488-0</t>
  </si>
  <si>
    <t>24.119.022-6</t>
  </si>
  <si>
    <t>24.059.974-0</t>
  </si>
  <si>
    <t>23.911.016-9</t>
  </si>
  <si>
    <t>23.045.106-0</t>
  </si>
  <si>
    <t>14.049.299-K</t>
  </si>
  <si>
    <t>24.659.092-3</t>
  </si>
  <si>
    <t>23.062.286-8</t>
  </si>
  <si>
    <t>23.011.146-4</t>
  </si>
  <si>
    <t>22.823.928-3</t>
  </si>
  <si>
    <t>22.639.288-2</t>
  </si>
  <si>
    <t>22.357.870-5</t>
  </si>
  <si>
    <t>22.767.267-6</t>
  </si>
  <si>
    <t>10.077.517-4</t>
  </si>
  <si>
    <t>22.161.097-0</t>
  </si>
  <si>
    <t>21.903.552-7</t>
  </si>
  <si>
    <t>15.163.838-4</t>
  </si>
  <si>
    <t>20.344.197-5</t>
  </si>
  <si>
    <t>20.253.486-4</t>
  </si>
  <si>
    <t>20.481.703-0</t>
  </si>
  <si>
    <t>20.664.061-8</t>
  </si>
  <si>
    <t>3.875.967-5</t>
  </si>
  <si>
    <t>18.550.317-8</t>
  </si>
  <si>
    <t>20.012.418-9</t>
  </si>
  <si>
    <t>20.107.691-9</t>
  </si>
  <si>
    <t>19.137.362-6</t>
  </si>
  <si>
    <t>25.190.916-4</t>
  </si>
  <si>
    <t>17.580.855-8</t>
  </si>
  <si>
    <t>53.751.761-2</t>
  </si>
  <si>
    <t>18.636.803-7</t>
  </si>
  <si>
    <t>6.985.144-4</t>
  </si>
  <si>
    <t>1.109.173-1</t>
  </si>
  <si>
    <t>9.276.109-6</t>
  </si>
  <si>
    <t>8.486.138-3</t>
  </si>
  <si>
    <t>1.686.844-8</t>
  </si>
  <si>
    <t>19.003.982-k</t>
  </si>
  <si>
    <t>18.299.049-3</t>
  </si>
  <si>
    <t>18.297.349-1</t>
  </si>
  <si>
    <t>18.104.971-5</t>
  </si>
  <si>
    <t>17.772.775-K</t>
  </si>
  <si>
    <t>18.024.621-5</t>
  </si>
  <si>
    <t>17.753.349-1</t>
  </si>
  <si>
    <t>17.560.441-3</t>
  </si>
  <si>
    <t>18.140.501-5</t>
  </si>
  <si>
    <t>16.562.474-2</t>
  </si>
  <si>
    <t>16.201.091-3</t>
  </si>
  <si>
    <t>16.428.383-6</t>
  </si>
  <si>
    <t>16.098.523-2</t>
  </si>
  <si>
    <t>16.176.681-k</t>
  </si>
  <si>
    <t>3.124.803-4</t>
  </si>
  <si>
    <t>15.130.133-9</t>
  </si>
  <si>
    <t>13.897.305-0</t>
  </si>
  <si>
    <t>15.025.902-9</t>
  </si>
  <si>
    <t>14.144.776-9</t>
  </si>
  <si>
    <t>10.562.377-1</t>
  </si>
  <si>
    <t>15.055.749-6</t>
  </si>
  <si>
    <t>15.381.355-8</t>
  </si>
  <si>
    <t>13.368.913-3</t>
  </si>
  <si>
    <t>10.979.507-0</t>
  </si>
  <si>
    <t>13.078.184-5</t>
  </si>
  <si>
    <t>14.376.472-9</t>
  </si>
  <si>
    <t>14.399.002-8</t>
  </si>
  <si>
    <t>9.031.059-3</t>
  </si>
  <si>
    <t>12.239.307-0</t>
  </si>
  <si>
    <t>12.704.035-4</t>
  </si>
  <si>
    <t>12.448.572-K</t>
  </si>
  <si>
    <t>11.605.592-9</t>
  </si>
  <si>
    <t>12.658.488-1</t>
  </si>
  <si>
    <t>9.440.410-K</t>
  </si>
  <si>
    <t>10.277.872-3</t>
  </si>
  <si>
    <t>9.810.962-5</t>
  </si>
  <si>
    <t>9.094.008-2</t>
  </si>
  <si>
    <t>1.738.996-0</t>
  </si>
  <si>
    <t>24.101.672-2</t>
  </si>
  <si>
    <t>17.680.944-2</t>
  </si>
  <si>
    <t>20.365.359-k</t>
  </si>
  <si>
    <t>17.033.851-0</t>
  </si>
  <si>
    <t>Arica siempre Arica</t>
  </si>
  <si>
    <t>21.072.687-K</t>
  </si>
  <si>
    <t>18.820.995-5</t>
  </si>
  <si>
    <t>18.392.357-9</t>
  </si>
  <si>
    <t>13.729.762-0</t>
  </si>
  <si>
    <t>16.136.096-1</t>
  </si>
  <si>
    <t>8.563.857-2</t>
  </si>
  <si>
    <t>18.832.773-7</t>
  </si>
  <si>
    <t>16.605.705-1</t>
  </si>
  <si>
    <t>13.067.882-3</t>
  </si>
  <si>
    <t>19.710.475-9</t>
  </si>
  <si>
    <t>17.369.415-6</t>
  </si>
  <si>
    <t>16.056.932-8</t>
  </si>
  <si>
    <t>19.184.668-0</t>
  </si>
  <si>
    <t>13.863.397-7</t>
  </si>
  <si>
    <t>16.904.300-0</t>
  </si>
  <si>
    <t>18.935.426-6</t>
  </si>
  <si>
    <t>19.206.917-3</t>
  </si>
  <si>
    <t>16.864.518-K</t>
  </si>
  <si>
    <t>17.394.811-5</t>
  </si>
  <si>
    <t>17.368.040-6</t>
  </si>
  <si>
    <t>17.270.913-3</t>
  </si>
  <si>
    <t>15.695.266-4</t>
  </si>
  <si>
    <t>15.694.717-2</t>
  </si>
  <si>
    <t>4.531.986-9</t>
  </si>
  <si>
    <t>16.864.810-3</t>
  </si>
  <si>
    <t>2.456.130-3</t>
  </si>
  <si>
    <t>18.791.817-0</t>
  </si>
  <si>
    <t>9.543.436-3</t>
  </si>
  <si>
    <t>16.865.183-K</t>
  </si>
  <si>
    <t>10.166.812-6</t>
  </si>
  <si>
    <t>17.830.079-2</t>
  </si>
  <si>
    <t>18.314.100-7</t>
  </si>
  <si>
    <t>17.979.251-6</t>
  </si>
  <si>
    <t>17.049.469-5</t>
  </si>
  <si>
    <t>15.107.804-4</t>
  </si>
  <si>
    <t>17.368.957-8</t>
  </si>
  <si>
    <t>8.034.378-7</t>
  </si>
  <si>
    <t>17.431.738-0</t>
  </si>
  <si>
    <t>14.059.201-3</t>
  </si>
  <si>
    <t>15.003.861-8</t>
  </si>
  <si>
    <t>15.324.772-2</t>
  </si>
  <si>
    <t>12.836.258-4</t>
  </si>
  <si>
    <t>16.593.900-K</t>
  </si>
  <si>
    <t>10.991.266-2</t>
  </si>
  <si>
    <t>16.614.328-4</t>
  </si>
  <si>
    <t>11.816.340-0</t>
  </si>
  <si>
    <t>10.452.480-K</t>
  </si>
  <si>
    <t>12.610.024-8</t>
  </si>
  <si>
    <t>16.468.018-5</t>
  </si>
  <si>
    <t>16.864.488.4</t>
  </si>
  <si>
    <t>16.718.040-K</t>
  </si>
  <si>
    <t>5.562.705-3</t>
  </si>
  <si>
    <t xml:space="preserve">Sebastian </t>
  </si>
  <si>
    <t>Urra</t>
  </si>
  <si>
    <t>González Espinoza</t>
  </si>
  <si>
    <t>Donoso</t>
  </si>
  <si>
    <t>Larenas</t>
  </si>
  <si>
    <t>Yerko</t>
  </si>
  <si>
    <t>Araya</t>
  </si>
  <si>
    <t xml:space="preserve">Rodrigo Armando </t>
  </si>
  <si>
    <t>Latorre Riquelme</t>
  </si>
  <si>
    <t>De La Cerda</t>
  </si>
  <si>
    <t>Ignacio Andrés</t>
  </si>
  <si>
    <t>Soto Leyton</t>
  </si>
  <si>
    <t xml:space="preserve">Francisco </t>
  </si>
  <si>
    <t>Cortes Astudillo</t>
  </si>
  <si>
    <t>Roco Avilez</t>
  </si>
  <si>
    <t>Wilson Alejandro</t>
  </si>
  <si>
    <t>Navea Guzman</t>
  </si>
  <si>
    <t>Jaime Alvarez</t>
  </si>
  <si>
    <t>Alfredo Alexander</t>
  </si>
  <si>
    <t>Galvez Pinto</t>
  </si>
  <si>
    <t>Ricardo Antonio</t>
  </si>
  <si>
    <t>Orellana Garrido</t>
  </si>
  <si>
    <t>Hans</t>
  </si>
  <si>
    <t>Stuckkrath Massa</t>
  </si>
  <si>
    <t>Eduardo Andrés</t>
  </si>
  <si>
    <t>Valdés Pinilla</t>
  </si>
  <si>
    <t>Luis Felipe</t>
  </si>
  <si>
    <t>Araya Jorquera</t>
  </si>
  <si>
    <t>David</t>
  </si>
  <si>
    <t>Rojas Guttiérrez</t>
  </si>
  <si>
    <t>Huanca Mamani</t>
  </si>
  <si>
    <t>Gutierrez</t>
  </si>
  <si>
    <t xml:space="preserve">Pablo </t>
  </si>
  <si>
    <t>González Villegas</t>
  </si>
  <si>
    <t>Sebastian Antonio</t>
  </si>
  <si>
    <t>Virgil Rojas</t>
  </si>
  <si>
    <t>Simeon</t>
  </si>
  <si>
    <t>Cotrado Pari</t>
  </si>
  <si>
    <t>Sergio Sebastian</t>
  </si>
  <si>
    <t>Rivera Gatica</t>
  </si>
  <si>
    <t>Conti</t>
  </si>
  <si>
    <t>Elias</t>
  </si>
  <si>
    <t xml:space="preserve">Valdes Valdes </t>
  </si>
  <si>
    <t>Mauricio Guillermo</t>
  </si>
  <si>
    <t>Bastias Aracena</t>
  </si>
  <si>
    <t>Becerra Soto</t>
  </si>
  <si>
    <t xml:space="preserve">Eduardo </t>
  </si>
  <si>
    <t>Barreau Droppelmann</t>
  </si>
  <si>
    <t>Juan Manuel</t>
  </si>
  <si>
    <t>Flores Varas</t>
  </si>
  <si>
    <t>Fernando Daniel</t>
  </si>
  <si>
    <t>Barraza Salvatierra</t>
  </si>
  <si>
    <t>Latorre Huber</t>
  </si>
  <si>
    <t xml:space="preserve">Dustin </t>
  </si>
  <si>
    <t>Gaza</t>
  </si>
  <si>
    <t xml:space="preserve">Marcelo Eduardo </t>
  </si>
  <si>
    <t>Guajardo Rojas</t>
  </si>
  <si>
    <t xml:space="preserve">Guillermo </t>
  </si>
  <si>
    <t>Garrido Rosas</t>
  </si>
  <si>
    <t>Justo Fernando</t>
  </si>
  <si>
    <t>García Gamboa</t>
  </si>
  <si>
    <t>Diego Francisco</t>
  </si>
  <si>
    <t>Alvarez Sciaraffia</t>
  </si>
  <si>
    <t>Ascencio</t>
  </si>
  <si>
    <t>Muñoz Tapia</t>
  </si>
  <si>
    <t xml:space="preserve">André </t>
  </si>
  <si>
    <t>Correa Chassin-Trubert</t>
  </si>
  <si>
    <t>Luis Ernesto</t>
  </si>
  <si>
    <t>Portaro Yampo</t>
  </si>
  <si>
    <t>Sergio Diego</t>
  </si>
  <si>
    <t>Perez Fraga</t>
  </si>
  <si>
    <t xml:space="preserve">Gonzalo Alejandro </t>
  </si>
  <si>
    <t>Pardo Meneses</t>
  </si>
  <si>
    <t>Ernesto Fernando</t>
  </si>
  <si>
    <t>Romero Navarro</t>
  </si>
  <si>
    <t>Román Silva</t>
  </si>
  <si>
    <t>Ronny Leido</t>
  </si>
  <si>
    <t>Rodríguez Barnabe</t>
  </si>
  <si>
    <t>Christian Alejandro</t>
  </si>
  <si>
    <t>Flores Choque</t>
  </si>
  <si>
    <t>Julio Alfredo</t>
  </si>
  <si>
    <t>Encina Soto</t>
  </si>
  <si>
    <t xml:space="preserve">Boris </t>
  </si>
  <si>
    <t>Urquejo Garrido</t>
  </si>
  <si>
    <t>Hernan Guillermo</t>
  </si>
  <si>
    <t>Lorca Soto</t>
  </si>
  <si>
    <t>Nelson Omar</t>
  </si>
  <si>
    <t>Larrondo Paez</t>
  </si>
  <si>
    <t>Posición6</t>
  </si>
  <si>
    <t>puntaje5</t>
  </si>
  <si>
    <t>Puntaje6</t>
  </si>
  <si>
    <t>Juan</t>
  </si>
  <si>
    <t>Copá Iquique</t>
  </si>
  <si>
    <t>22.880.223-9</t>
  </si>
  <si>
    <t>Iker</t>
  </si>
  <si>
    <t>Gonzalez Vasquez</t>
  </si>
  <si>
    <t>Esparza Fernández</t>
  </si>
  <si>
    <t>Marileo Coña</t>
  </si>
  <si>
    <t>Soto Cazo</t>
  </si>
  <si>
    <t>Valentín Alejandro</t>
  </si>
  <si>
    <t>Candia Esparza</t>
  </si>
  <si>
    <t>Jose Tomas</t>
  </si>
  <si>
    <t>Valli Madain</t>
  </si>
  <si>
    <t>Toro Sepúlveda</t>
  </si>
  <si>
    <t>Zurob Assadi</t>
  </si>
  <si>
    <t>Silva González</t>
  </si>
  <si>
    <t>Torres Aliaga</t>
  </si>
  <si>
    <t>Aristizabal Ortiz</t>
  </si>
  <si>
    <t>Emilio</t>
  </si>
  <si>
    <t>Hernandez Cerna</t>
  </si>
  <si>
    <t>Amaro</t>
  </si>
  <si>
    <t>Medina Henriquez</t>
  </si>
  <si>
    <t>Flores Arana</t>
  </si>
  <si>
    <t>Nicholas</t>
  </si>
  <si>
    <t>Miller Herrera</t>
  </si>
  <si>
    <t>Lara Zuñiga</t>
  </si>
  <si>
    <t>Boassi Rotter</t>
  </si>
  <si>
    <t>Andrés</t>
  </si>
  <si>
    <t>Montero Vega</t>
  </si>
  <si>
    <t>Meneses Sagredo</t>
  </si>
  <si>
    <t>Pichara Hadwah</t>
  </si>
  <si>
    <t>Salinas Letelier</t>
  </si>
  <si>
    <t>Urbina Macchiavello</t>
  </si>
  <si>
    <t>Vasquez Jeria</t>
  </si>
  <si>
    <t>Calderon Lopez</t>
  </si>
  <si>
    <t>Chihaig</t>
  </si>
  <si>
    <t>Zhou Zhou</t>
  </si>
  <si>
    <t>Bahamondes Soto</t>
  </si>
  <si>
    <t>Dalton</t>
  </si>
  <si>
    <t>Chacón Bobadilla</t>
  </si>
  <si>
    <t>Gustavo</t>
  </si>
  <si>
    <t>Becker Brieba</t>
  </si>
  <si>
    <t>Flanega Diaz</t>
  </si>
  <si>
    <t>Manuel Alejandro</t>
  </si>
  <si>
    <t>Molina González</t>
  </si>
  <si>
    <t>Popa Polanco</t>
  </si>
  <si>
    <t>Muñoz Romero</t>
  </si>
  <si>
    <t>Huidobro Leiva</t>
  </si>
  <si>
    <t>Prada Riveros</t>
  </si>
  <si>
    <t>Araya Ávila</t>
  </si>
  <si>
    <t>Ceura Mesina</t>
  </si>
  <si>
    <t>Patricio</t>
  </si>
  <si>
    <t>Munoz Reinoso</t>
  </si>
  <si>
    <t>Galleguillos Serey</t>
  </si>
  <si>
    <t>Pincheira Encina</t>
  </si>
  <si>
    <t>Muñoz Gallardo</t>
  </si>
  <si>
    <t>Ivan</t>
  </si>
  <si>
    <t>Ovalle Vera</t>
  </si>
  <si>
    <t>Moreno Maulen</t>
  </si>
  <si>
    <t>23.599.890-4</t>
  </si>
  <si>
    <t>14.042.098-0</t>
  </si>
  <si>
    <t>24.071.167-2</t>
  </si>
  <si>
    <t>23.854.357-6</t>
  </si>
  <si>
    <t>23.707.795-4</t>
  </si>
  <si>
    <t>27.516.527-1</t>
  </si>
  <si>
    <t>23.065.431-K</t>
  </si>
  <si>
    <t>22.480.332-K</t>
  </si>
  <si>
    <t>22.353.752-9</t>
  </si>
  <si>
    <t>24.335.392-0</t>
  </si>
  <si>
    <t>23.016.120-8</t>
  </si>
  <si>
    <t>22.910.025-4</t>
  </si>
  <si>
    <t>21.678.641-6</t>
  </si>
  <si>
    <t>22.229.417-7</t>
  </si>
  <si>
    <t>22.145.349-2</t>
  </si>
  <si>
    <t>22.146.656-K</t>
  </si>
  <si>
    <t>21.387.235-4</t>
  </si>
  <si>
    <t>20.605.498-0</t>
  </si>
  <si>
    <t>21.487.206-4</t>
  </si>
  <si>
    <t>18.784.715-K</t>
  </si>
  <si>
    <t>20.357.970-5</t>
  </si>
  <si>
    <t>19.489.860-6</t>
  </si>
  <si>
    <t>19.616.699-8</t>
  </si>
  <si>
    <t>17.560.227-5</t>
  </si>
  <si>
    <t>18.783.087-7</t>
  </si>
  <si>
    <t>17.417.184-K</t>
  </si>
  <si>
    <t>18.041.567-K</t>
  </si>
  <si>
    <t>16.774.834-1</t>
  </si>
  <si>
    <t>17.277.224-2</t>
  </si>
  <si>
    <t>16.459.082-8</t>
  </si>
  <si>
    <t>16.686.828-9</t>
  </si>
  <si>
    <t>15.098.800-4</t>
  </si>
  <si>
    <t>15.639.631-1</t>
  </si>
  <si>
    <t>14.578.319-4</t>
  </si>
  <si>
    <t>12.956.871-2</t>
  </si>
  <si>
    <t>13.367.722-4</t>
  </si>
  <si>
    <t>13.550.649-4</t>
  </si>
  <si>
    <t>13.551.889-1</t>
  </si>
  <si>
    <t>12.575.231-4</t>
  </si>
  <si>
    <t>12.222.433-3</t>
  </si>
  <si>
    <t>8.915.733-1</t>
  </si>
  <si>
    <t>9.282.097-1</t>
  </si>
  <si>
    <t>Premium Viña</t>
  </si>
  <si>
    <t>Posicion 1</t>
  </si>
  <si>
    <t>Columna1</t>
  </si>
  <si>
    <t>27.932.022-0</t>
  </si>
  <si>
    <t>22.015.457-2</t>
  </si>
  <si>
    <t>21.105.351-8</t>
  </si>
  <si>
    <t>15.377.706-3</t>
  </si>
  <si>
    <t>20.858.132-5</t>
  </si>
  <si>
    <t>16.332.805-4</t>
  </si>
  <si>
    <t>13.689.880-9</t>
  </si>
  <si>
    <t>13.831.539-8</t>
  </si>
  <si>
    <t>17.291.504-3</t>
  </si>
  <si>
    <t>13.008.753-1</t>
  </si>
  <si>
    <t>18.381.771-K</t>
  </si>
  <si>
    <t>18.201.319-6</t>
  </si>
  <si>
    <t>15.918.264-9</t>
  </si>
  <si>
    <t>16.463.828-6</t>
  </si>
  <si>
    <t>18.831.222-5</t>
  </si>
  <si>
    <t>14.107.083-5</t>
  </si>
  <si>
    <t>14.108.542-5</t>
  </si>
  <si>
    <t>Martinez</t>
  </si>
  <si>
    <t>Jose Raul</t>
  </si>
  <si>
    <t>Bastian</t>
  </si>
  <si>
    <t>Meza</t>
  </si>
  <si>
    <t>Emanuel</t>
  </si>
  <si>
    <t>Valdés</t>
  </si>
  <si>
    <t>Jose Miguel</t>
  </si>
  <si>
    <t>Soto</t>
  </si>
  <si>
    <t>Alvarez</t>
  </si>
  <si>
    <t>Waldo</t>
  </si>
  <si>
    <t>Manosalva</t>
  </si>
  <si>
    <t>Juan Carlos</t>
  </si>
  <si>
    <t>Labarca</t>
  </si>
  <si>
    <t>RAUL</t>
  </si>
  <si>
    <t>PAINE</t>
  </si>
  <si>
    <t>Rodrigo andres</t>
  </si>
  <si>
    <t>Cortez</t>
  </si>
  <si>
    <t>Brian</t>
  </si>
  <si>
    <t>Catalán</t>
  </si>
  <si>
    <t>Larravide</t>
  </si>
  <si>
    <t>Matías</t>
  </si>
  <si>
    <t>Gomez</t>
  </si>
  <si>
    <t>SANTIAGO</t>
  </si>
  <si>
    <t>ORTIZ</t>
  </si>
  <si>
    <t>Carrasco</t>
  </si>
  <si>
    <t>Miranda</t>
  </si>
  <si>
    <t>Columna2</t>
  </si>
  <si>
    <t>12-13</t>
  </si>
  <si>
    <t>18-24</t>
  </si>
  <si>
    <t>50-54</t>
  </si>
  <si>
    <t>35-39</t>
  </si>
  <si>
    <t>40-44</t>
  </si>
  <si>
    <t>55-59</t>
  </si>
  <si>
    <t>60-64</t>
  </si>
  <si>
    <t>65+</t>
  </si>
  <si>
    <t>Junior</t>
  </si>
  <si>
    <t>15.475.105-K</t>
  </si>
  <si>
    <t>23.614.299-K</t>
  </si>
  <si>
    <t>23.711.874-K</t>
  </si>
  <si>
    <t>23.422.154-K</t>
  </si>
  <si>
    <t>23.768.348-K</t>
  </si>
  <si>
    <t>23.426.768-K</t>
  </si>
  <si>
    <t>No Federado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</si>
</sst>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191F20"/>
      <name val="Helvetica"/>
      <family val="2"/>
    </font>
    <font>
      <sz val="11"/>
      <color theme="1"/>
      <name val="Calibri"/>
      <family val="2"/>
      <scheme val="minor"/>
    </font>
    <font>
      <sz val="11"/>
      <color rgb="FF191F20"/>
      <name val="Helvetica"/>
      <family val="2"/>
    </font>
    <font>
      <b/>
      <sz val="11"/>
      <color theme="0"/>
      <name val="Calibri"/>
      <family val="2"/>
      <scheme val="minor"/>
    </font>
    <font>
      <sz val="36"/>
      <color theme="4" tint="-0.249977111117893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rgb="FF191F20"/>
      <name val="Calibri"/>
      <family val="2"/>
      <scheme val="minor"/>
    </font>
    <font>
      <sz val="11"/>
      <name val="Calibri"/>
      <family val="2"/>
      <scheme val="minor"/>
    </font>
    <font>
      <sz val="10"/>
      <color rgb="FF212121"/>
      <name val="Calibri"/>
      <family val="2"/>
      <scheme val="minor"/>
    </font>
    <font>
      <sz val="8"/>
      <color rgb="FF21212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Helvetic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Protection="0">
      <alignment horizontal="center" vertical="center" wrapText="1"/>
    </xf>
    <xf numFmtId="0" fontId="4" fillId="0" borderId="0"/>
    <xf numFmtId="0" fontId="5" fillId="0" borderId="0" applyNumberFormat="0" applyFill="0" applyBorder="0" applyProtection="0">
      <alignment horizontal="center" vertical="center" wrapText="1"/>
    </xf>
  </cellStyleXfs>
  <cellXfs count="70">
    <xf numFmtId="0" fontId="0" fillId="0" borderId="0" xfId="0"/>
    <xf numFmtId="164" fontId="0" fillId="0" borderId="0" xfId="0" applyNumberFormat="1" applyAlignment="1">
      <alignment horizontal="center"/>
    </xf>
    <xf numFmtId="3" fontId="6" fillId="2" borderId="1" xfId="0" applyNumberFormat="1" applyFon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6" fillId="2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2" fillId="3" borderId="0" xfId="5" applyNumberFormat="1" applyFont="1" applyFill="1" applyBorder="1" applyAlignment="1" applyProtection="1">
      <alignment horizontal="center" wrapText="1"/>
    </xf>
    <xf numFmtId="164" fontId="12" fillId="3" borderId="0" xfId="5" applyNumberFormat="1" applyFont="1" applyFill="1" applyBorder="1" applyAlignment="1" applyProtection="1">
      <alignment horizontal="center" wrapText="1"/>
    </xf>
    <xf numFmtId="3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5" fillId="3" borderId="0" xfId="5" applyFill="1" applyBorder="1" applyAlignment="1" applyProtection="1">
      <alignment horizontal="left" wrapText="1"/>
    </xf>
    <xf numFmtId="0" fontId="11" fillId="3" borderId="0" xfId="5" applyNumberFormat="1" applyFont="1" applyFill="1" applyBorder="1" applyAlignment="1" applyProtection="1">
      <alignment horizontal="center" wrapText="1"/>
    </xf>
    <xf numFmtId="49" fontId="11" fillId="3" borderId="0" xfId="5" applyNumberFormat="1" applyFont="1" applyFill="1" applyBorder="1" applyAlignment="1" applyProtection="1">
      <alignment horizontal="center" wrapText="1"/>
    </xf>
    <xf numFmtId="0" fontId="5" fillId="3" borderId="0" xfId="5" applyNumberFormat="1" applyFill="1" applyBorder="1" applyAlignment="1" applyProtection="1">
      <alignment horizontal="center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3" fillId="3" borderId="0" xfId="0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9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3" fontId="0" fillId="3" borderId="0" xfId="0" applyNumberFormat="1" applyFill="1" applyAlignment="1">
      <alignment horizontal="left"/>
    </xf>
    <xf numFmtId="165" fontId="0" fillId="3" borderId="0" xfId="0" applyNumberForma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1" fillId="3" borderId="0" xfId="5" applyFont="1" applyFill="1" applyBorder="1" applyAlignment="1" applyProtection="1">
      <alignment horizontal="center" wrapText="1"/>
    </xf>
    <xf numFmtId="164" fontId="11" fillId="3" borderId="0" xfId="5" applyNumberFormat="1" applyFont="1" applyFill="1" applyBorder="1" applyAlignment="1" applyProtection="1">
      <alignment horizontal="center" wrapText="1"/>
    </xf>
    <xf numFmtId="3" fontId="0" fillId="6" borderId="0" xfId="0" applyNumberForma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/>
    </xf>
    <xf numFmtId="3" fontId="15" fillId="3" borderId="0" xfId="0" applyNumberFormat="1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164" fontId="15" fillId="3" borderId="0" xfId="0" applyNumberFormat="1" applyFont="1" applyFill="1" applyAlignment="1">
      <alignment horizontal="center"/>
    </xf>
    <xf numFmtId="49" fontId="15" fillId="3" borderId="0" xfId="5" applyNumberFormat="1" applyFont="1" applyFill="1" applyBorder="1" applyAlignment="1" applyProtection="1">
      <alignment horizontal="center" wrapText="1"/>
    </xf>
    <xf numFmtId="3" fontId="15" fillId="6" borderId="0" xfId="0" applyNumberFormat="1" applyFont="1" applyFill="1" applyAlignment="1">
      <alignment horizontal="center"/>
    </xf>
    <xf numFmtId="0" fontId="17" fillId="3" borderId="0" xfId="5" applyFont="1" applyFill="1" applyBorder="1" applyAlignment="1" applyProtection="1">
      <alignment horizontal="left" wrapText="1"/>
    </xf>
    <xf numFmtId="0" fontId="15" fillId="3" borderId="0" xfId="5" applyNumberFormat="1" applyFont="1" applyFill="1" applyBorder="1" applyAlignment="1" applyProtection="1">
      <alignment horizontal="center" wrapText="1"/>
    </xf>
    <xf numFmtId="164" fontId="15" fillId="3" borderId="0" xfId="5" applyNumberFormat="1" applyFont="1" applyFill="1" applyBorder="1" applyAlignment="1" applyProtection="1">
      <alignment horizontal="center" wrapText="1"/>
    </xf>
    <xf numFmtId="0" fontId="17" fillId="3" borderId="0" xfId="5" applyNumberFormat="1" applyFont="1" applyFill="1" applyBorder="1" applyAlignment="1" applyProtection="1">
      <alignment horizontal="center" wrapText="1"/>
    </xf>
    <xf numFmtId="3" fontId="15" fillId="3" borderId="0" xfId="0" applyNumberFormat="1" applyFont="1" applyFill="1" applyAlignment="1">
      <alignment horizontal="left"/>
    </xf>
    <xf numFmtId="165" fontId="1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5" fillId="3" borderId="0" xfId="5" applyFont="1" applyFill="1" applyBorder="1" applyAlignment="1" applyProtection="1">
      <alignment horizontal="center" wrapText="1"/>
    </xf>
    <xf numFmtId="0" fontId="5" fillId="7" borderId="0" xfId="5" applyFill="1" applyBorder="1" applyAlignment="1" applyProtection="1">
      <alignment horizontal="left" wrapText="1"/>
    </xf>
    <xf numFmtId="3" fontId="0" fillId="7" borderId="0" xfId="0" applyNumberFormat="1" applyFill="1" applyAlignment="1">
      <alignment horizontal="center"/>
    </xf>
    <xf numFmtId="0" fontId="11" fillId="7" borderId="0" xfId="5" applyNumberFormat="1" applyFont="1" applyFill="1" applyBorder="1" applyAlignment="1" applyProtection="1">
      <alignment horizontal="center" wrapText="1"/>
    </xf>
    <xf numFmtId="164" fontId="12" fillId="7" borderId="0" xfId="5" applyNumberFormat="1" applyFont="1" applyFill="1" applyBorder="1" applyAlignment="1" applyProtection="1">
      <alignment horizontal="center" wrapText="1"/>
    </xf>
    <xf numFmtId="49" fontId="11" fillId="7" borderId="0" xfId="5" applyNumberFormat="1" applyFont="1" applyFill="1" applyBorder="1" applyAlignment="1" applyProtection="1">
      <alignment horizontal="center" wrapText="1"/>
    </xf>
    <xf numFmtId="0" fontId="5" fillId="7" borderId="0" xfId="5" applyNumberFormat="1" applyFill="1" applyBorder="1" applyAlignment="1" applyProtection="1">
      <alignment horizontal="center" wrapText="1"/>
    </xf>
    <xf numFmtId="0" fontId="11" fillId="7" borderId="0" xfId="5" applyFont="1" applyFill="1" applyBorder="1" applyAlignment="1" applyProtection="1">
      <alignment horizontal="center" wrapText="1"/>
    </xf>
    <xf numFmtId="164" fontId="11" fillId="7" borderId="0" xfId="5" applyNumberFormat="1" applyFont="1" applyFill="1" applyBorder="1" applyAlignment="1" applyProtection="1">
      <alignment horizontal="center" wrapText="1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12" fillId="7" borderId="0" xfId="5" applyNumberFormat="1" applyFont="1" applyFill="1" applyBorder="1" applyAlignment="1" applyProtection="1">
      <alignment horizontal="center" wrapText="1"/>
    </xf>
    <xf numFmtId="3" fontId="0" fillId="7" borderId="0" xfId="0" applyNumberFormat="1" applyFill="1" applyAlignment="1">
      <alignment horizontal="left"/>
    </xf>
    <xf numFmtId="165" fontId="0" fillId="7" borderId="0" xfId="0" applyNumberForma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9" fillId="7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</cellXfs>
  <cellStyles count="6">
    <cellStyle name="HeaderStyle" xfId="3" xr:uid="{93F733B8-7456-4EB5-8FD8-FD805728B2EE}"/>
    <cellStyle name="Normal" xfId="0" builtinId="0"/>
    <cellStyle name="Normal 2" xfId="1" xr:uid="{00000000-0005-0000-0000-000001000000}"/>
    <cellStyle name="Normal 3" xfId="2" xr:uid="{5CF633AC-E220-43CA-89DB-8302627F04F8}"/>
    <cellStyle name="Normal 4" xfId="4" xr:uid="{9FDFFBD7-B290-4F72-88AE-5ED5747037E6}"/>
    <cellStyle name="NormalStyle" xfId="5" xr:uid="{397874A2-7AE8-462B-B2DB-1B45A6D57D5C}"/>
  </cellStyles>
  <dxfs count="44">
    <dxf>
      <font>
        <color rgb="FF9C0006"/>
      </font>
      <fill>
        <patternFill>
          <bgColor rgb="FFFFC7CE"/>
        </patternFill>
      </fill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164" formatCode="dd/mm/yyyy;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dd/mm/yyyy;@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left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numFmt numFmtId="3" formatCode="#,##0"/>
      <alignment horizontal="left" vertical="bottom" textRotation="0" wrapText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numFmt numFmtId="166" formatCode="#.##0"/>
      <alignment horizontal="center" vertical="bottom" textRotation="0" indent="0" justifyLastLine="0" shrinkToFit="0" readingOrder="0"/>
    </dxf>
    <dxf>
      <numFmt numFmtId="3" formatCode="#,##0"/>
      <fill>
        <patternFill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29FD95-2B42-4F40-86B5-EF883D3DCBFF}" name="Tabla152" displayName="Tabla152" ref="B3:U325" totalsRowCount="1" headerRowDxfId="43" dataDxfId="42" totalsRowDxfId="41">
  <sortState xmlns:xlrd2="http://schemas.microsoft.com/office/spreadsheetml/2017/richdata2" ref="B4:U324">
    <sortCondition ref="H4:H324"/>
  </sortState>
  <tableColumns count="20">
    <tableColumn id="2" xr3:uid="{099615CF-F349-45A3-B39F-6F124182AA53}" name="Nombre" dataDxfId="40" totalsRowDxfId="39"/>
    <tableColumn id="3" xr3:uid="{FB3CB078-78D4-4401-9918-B14B1C5DC4CE}" name="Columna1" dataDxfId="38" totalsRowDxfId="37"/>
    <tableColumn id="5" xr3:uid="{1310462F-252A-4790-9E4B-FD24667A04D1}" name="Género" dataDxfId="36" totalsRowDxfId="35"/>
    <tableColumn id="19" xr3:uid="{DCE6E3E0-FF45-43DE-AA02-3E6D27370E6B}" name="Columna2" dataDxfId="34" totalsRowDxfId="33"/>
    <tableColumn id="6" xr3:uid="{12220C9E-0EB3-4E09-9336-B3256BA18EEB}" name="Rut" dataDxfId="32" totalsRowDxfId="31"/>
    <tableColumn id="4" xr3:uid="{9EB082D6-7C2D-4953-B037-0611680982A3}" name="Fecha nacimiento" dataDxfId="30" totalsRowDxfId="29"/>
    <tableColumn id="7" xr3:uid="{D54378B3-45A2-4E4E-963E-025378AF4D1C}" name="Categoria" dataDxfId="28" totalsRowDxfId="27"/>
    <tableColumn id="8" xr3:uid="{E2D6868B-6291-413F-B5C1-107083BA4A9F}" name="Posicion 1" dataDxfId="26" totalsRowDxfId="25"/>
    <tableColumn id="9" xr3:uid="{108E6291-3141-4222-ADF9-0426732F38FA}" name="Puntaje" dataDxfId="24" totalsRowDxfId="23">
      <calculatedColumnFormula>IF(Tabla152[[#This Row],[Posicion 1]]=0,0,0.975^(Tabla152[[#This Row],[Posicion 1]]-1)*3000)</calculatedColumnFormula>
    </tableColumn>
    <tableColumn id="10" xr3:uid="{7BCAC4B5-410A-4767-9D5D-15FC7A2CE8AE}" name="Posición2" dataDxfId="22" totalsRowDxfId="21"/>
    <tableColumn id="11" xr3:uid="{8DC7F647-F2DA-4BA3-B7FA-49E0565A4B2B}" name="Puntaje2" dataDxfId="20" totalsRowDxfId="19">
      <calculatedColumnFormula>IF(Tabla152[[#This Row],[Posición2]]=0,0,0.975^(Tabla152[[#This Row],[Posición2]]-1)*3000)</calculatedColumnFormula>
    </tableColumn>
    <tableColumn id="12" xr3:uid="{605FD813-023D-41A7-9AE2-9BC29BDC8725}" name="Posición3" dataDxfId="18" totalsRowDxfId="17"/>
    <tableColumn id="13" xr3:uid="{7CE5292F-FC57-49B5-981A-ABE78BEDF991}" name="Puntaje3" dataDxfId="16" totalsRowDxfId="15">
      <calculatedColumnFormula>IF(Tabla152[[#This Row],[Posición3]]=0,0,0.975^(Tabla152[[#This Row],[Posición3]]-1)*3000)</calculatedColumnFormula>
    </tableColumn>
    <tableColumn id="14" xr3:uid="{C13A1E5A-21E2-44BD-AC20-142CC9486BD4}" name="Posición4" dataDxfId="14" totalsRowDxfId="13"/>
    <tableColumn id="15" xr3:uid="{01FA1006-B6D9-48B5-A13F-1B8FE44069A6}" name="Puntaje4" dataDxfId="12" totalsRowDxfId="11">
      <calculatedColumnFormula>IF(Tabla152[[#This Row],[Posición4]]=0,0,0.975^(Tabla152[[#This Row],[Posición4]]-1)*3000)</calculatedColumnFormula>
    </tableColumn>
    <tableColumn id="16" xr3:uid="{BF70B462-4A4D-4BA8-BF7E-39134C9E6861}" name="Posición5" dataDxfId="10" totalsRowDxfId="9"/>
    <tableColumn id="18" xr3:uid="{5C3C385D-0ACB-4615-93A2-3D5AAFA142F2}" name="puntaje5" dataDxfId="8" totalsRowDxfId="7">
      <calculatedColumnFormula>IF(Tabla152[[#This Row],[Posición5]]=0,0,0.975^(Tabla152[[#This Row],[Posición5]]-1)*3000)</calculatedColumnFormula>
    </tableColumn>
    <tableColumn id="1" xr3:uid="{7AD9800D-584D-47DB-BB91-DA0C61892707}" name="Posición6" dataDxfId="6" totalsRowDxfId="5"/>
    <tableColumn id="17" xr3:uid="{9D5C2386-DCA4-42FD-9E22-1D51C13DB101}" name="Puntaje6" dataDxfId="4" totalsRowDxfId="3">
      <calculatedColumnFormula>IF(Tabla152[[#This Row],[Posición6]]=0,0,0.975^(Tabla152[[#This Row],[Posición6]]-1)*6000)</calculatedColumnFormula>
    </tableColumn>
    <tableColumn id="20" xr3:uid="{C21511C7-E577-44F1-9FB6-0A39C509EE99}" name="Puntaje Total" dataDxfId="2" totalsRowDxfId="1">
      <calculatedColumnFormula>SUM(Tabla152[[#This Row],[Puntaje]],Tabla152[[#This Row],[Puntaje2]],Tabla152[[#This Row],[Puntaje3]],Tabla152[[#This Row],[Puntaje4]],Tabla152[[#This Row],[puntaje5]],Tabla152[[#This Row],[Puntaje6]])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6BA20-706C-4781-BB8C-AB173FE2B733}">
  <dimension ref="A1:U325"/>
  <sheetViews>
    <sheetView tabSelected="1" zoomScale="66" zoomScaleNormal="55" workbookViewId="0">
      <selection activeCell="N13" sqref="N13"/>
    </sheetView>
  </sheetViews>
  <sheetFormatPr baseColWidth="10" defaultColWidth="13.1796875" defaultRowHeight="14.5" x14ac:dyDescent="0.35"/>
  <cols>
    <col min="1" max="1" width="13.1796875" style="5"/>
    <col min="2" max="2" width="24.36328125" style="3" bestFit="1" customWidth="1"/>
    <col min="3" max="3" width="23.81640625" style="3" bestFit="1" customWidth="1"/>
    <col min="4" max="5" width="17.6328125" style="5" customWidth="1"/>
    <col min="6" max="6" width="17.1796875" style="5" customWidth="1"/>
    <col min="7" max="7" width="17.81640625" style="1" customWidth="1"/>
    <col min="8" max="8" width="16.36328125" style="5" customWidth="1"/>
    <col min="9" max="9" width="18.453125" style="5" customWidth="1"/>
    <col min="10" max="10" width="10" style="5" customWidth="1"/>
    <col min="11" max="11" width="14.453125" style="5" customWidth="1"/>
    <col min="12" max="12" width="11" style="5" bestFit="1" customWidth="1"/>
    <col min="13" max="13" width="11.81640625" style="5" bestFit="1" customWidth="1"/>
    <col min="14" max="14" width="11" style="5" bestFit="1" customWidth="1"/>
    <col min="15" max="15" width="11.81640625" style="5" bestFit="1" customWidth="1"/>
    <col min="16" max="16" width="11" style="5" bestFit="1" customWidth="1"/>
    <col min="17" max="17" width="11.81640625" style="5" bestFit="1" customWidth="1"/>
    <col min="18" max="19" width="11.81640625" style="5" customWidth="1"/>
    <col min="20" max="20" width="11" style="5" bestFit="1" customWidth="1"/>
    <col min="21" max="21" width="16.453125" style="5" customWidth="1"/>
    <col min="22" max="16384" width="13.1796875" style="5"/>
  </cols>
  <sheetData>
    <row r="1" spans="1:21" ht="47" customHeight="1" x14ac:dyDescent="1">
      <c r="B1" s="64" t="s">
        <v>14</v>
      </c>
      <c r="C1" s="65"/>
      <c r="D1" s="65"/>
      <c r="E1" s="65"/>
      <c r="F1" s="65"/>
      <c r="G1" s="65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5"/>
    </row>
    <row r="2" spans="1:21" x14ac:dyDescent="0.35">
      <c r="B2" s="2"/>
      <c r="C2" s="2"/>
      <c r="D2" s="4"/>
      <c r="E2" s="4"/>
      <c r="F2" s="4"/>
      <c r="G2" s="8"/>
      <c r="H2" s="4"/>
      <c r="I2" s="67" t="s">
        <v>47</v>
      </c>
      <c r="J2" s="67"/>
      <c r="K2" s="67" t="s">
        <v>13</v>
      </c>
      <c r="L2" s="67"/>
      <c r="M2" s="67" t="s">
        <v>275</v>
      </c>
      <c r="N2" s="67"/>
      <c r="O2" s="67" t="s">
        <v>577</v>
      </c>
      <c r="P2" s="67"/>
      <c r="Q2" s="67" t="s">
        <v>722</v>
      </c>
      <c r="R2" s="67"/>
      <c r="S2" s="68" t="s">
        <v>821</v>
      </c>
      <c r="T2" s="69"/>
      <c r="U2" s="4"/>
    </row>
    <row r="3" spans="1:21" x14ac:dyDescent="0.35">
      <c r="B3" s="3" t="s">
        <v>4</v>
      </c>
      <c r="C3" s="3" t="s">
        <v>823</v>
      </c>
      <c r="D3" s="5" t="s">
        <v>3</v>
      </c>
      <c r="E3" s="5" t="s">
        <v>867</v>
      </c>
      <c r="F3" s="5" t="s">
        <v>15</v>
      </c>
      <c r="G3" s="1" t="s">
        <v>274</v>
      </c>
      <c r="H3" s="5" t="s">
        <v>0</v>
      </c>
      <c r="I3" s="5" t="s">
        <v>822</v>
      </c>
      <c r="J3" s="5" t="s">
        <v>1</v>
      </c>
      <c r="K3" s="5" t="s">
        <v>5</v>
      </c>
      <c r="L3" s="5" t="s">
        <v>8</v>
      </c>
      <c r="M3" s="5" t="s">
        <v>9</v>
      </c>
      <c r="N3" s="5" t="s">
        <v>6</v>
      </c>
      <c r="O3" s="5" t="s">
        <v>7</v>
      </c>
      <c r="P3" s="5" t="s">
        <v>10</v>
      </c>
      <c r="Q3" s="5" t="s">
        <v>11</v>
      </c>
      <c r="R3" s="5" t="s">
        <v>719</v>
      </c>
      <c r="S3" s="5" t="s">
        <v>718</v>
      </c>
      <c r="T3" s="5" t="s">
        <v>720</v>
      </c>
      <c r="U3" s="5" t="s">
        <v>12</v>
      </c>
    </row>
    <row r="4" spans="1:21" s="11" customFormat="1" x14ac:dyDescent="0.35">
      <c r="A4" s="11">
        <v>1</v>
      </c>
      <c r="B4" s="47" t="s">
        <v>18</v>
      </c>
      <c r="C4" s="47" t="s">
        <v>28</v>
      </c>
      <c r="D4" s="48" t="s">
        <v>2</v>
      </c>
      <c r="E4" s="48" t="s">
        <v>43</v>
      </c>
      <c r="F4" s="49" t="s">
        <v>43</v>
      </c>
      <c r="G4" s="50">
        <v>40660</v>
      </c>
      <c r="H4" s="51" t="s">
        <v>868</v>
      </c>
      <c r="I4" s="52">
        <v>7</v>
      </c>
      <c r="J4" s="48">
        <f>IF(Tabla152[[#This Row],[Posicion 1]]=0,0,0.975^(Tabla152[[#This Row],[Posicion 1]]-1)*3000)</f>
        <v>2577.2049030761714</v>
      </c>
      <c r="K4" s="48">
        <v>1</v>
      </c>
      <c r="L4" s="48">
        <f>IF(Tabla152[[#This Row],[Posición2]]=0,0,0.975^(Tabla152[[#This Row],[Posición2]]-1)*3000)</f>
        <v>3000</v>
      </c>
      <c r="M4" s="48">
        <v>4</v>
      </c>
      <c r="N4" s="48">
        <f>IF(Tabla152[[#This Row],[Posición3]]=0,0,0.975^(Tabla152[[#This Row],[Posición3]]-1)*3000)</f>
        <v>2780.578125</v>
      </c>
      <c r="O4" s="48"/>
      <c r="P4" s="48">
        <f>IF(Tabla152[[#This Row],[Posición4]]=0,0,0.975^(Tabla152[[#This Row],[Posición4]]-1)*3000)</f>
        <v>0</v>
      </c>
      <c r="Q4" s="48"/>
      <c r="R4" s="48">
        <f>IF(Tabla152[[#This Row],[Posición5]]=0,0,0.975^(Tabla152[[#This Row],[Posición5]]-1)*3000)</f>
        <v>0</v>
      </c>
      <c r="S4" s="48"/>
      <c r="T4" s="48">
        <f>IF(Tabla152[[#This Row],[Posición6]]=0,0,0.975^(Tabla152[[#This Row],[Posición6]]-1)*6000)</f>
        <v>0</v>
      </c>
      <c r="U4" s="48">
        <f>SUM(Tabla152[[#This Row],[Puntaje]],Tabla152[[#This Row],[Puntaje2]],Tabla152[[#This Row],[Puntaje3]],Tabla152[[#This Row],[Puntaje4]],Tabla152[[#This Row],[puntaje5]],Tabla152[[#This Row],[Puntaje6]])</f>
        <v>8357.7830280761718</v>
      </c>
    </row>
    <row r="5" spans="1:21" s="11" customFormat="1" x14ac:dyDescent="0.35">
      <c r="B5" s="30" t="s">
        <v>724</v>
      </c>
      <c r="C5" s="30" t="s">
        <v>725</v>
      </c>
      <c r="D5" s="31" t="s">
        <v>2</v>
      </c>
      <c r="E5" s="32" t="s">
        <v>883</v>
      </c>
      <c r="F5" s="33" t="s">
        <v>779</v>
      </c>
      <c r="G5" s="34">
        <v>40624</v>
      </c>
      <c r="H5" s="35" t="s">
        <v>868</v>
      </c>
      <c r="I5" s="32"/>
      <c r="J5" s="32">
        <f>IF(Tabla152[[#This Row],[Posicion 1]]=0,0,0.975^(Tabla152[[#This Row],[Posicion 1]]-1)*3000)</f>
        <v>0</v>
      </c>
      <c r="K5" s="32"/>
      <c r="L5" s="32">
        <f>IF(Tabla152[[#This Row],[Posición2]]=0,0,0.975^(Tabla152[[#This Row],[Posición2]]-1)*3000)</f>
        <v>0</v>
      </c>
      <c r="M5" s="32"/>
      <c r="N5" s="32">
        <f>IF(Tabla152[[#This Row],[Posición3]]=0,0,0.975^(Tabla152[[#This Row],[Posición3]]-1)*3000)</f>
        <v>0</v>
      </c>
      <c r="O5" s="32"/>
      <c r="P5" s="32">
        <f>IF(Tabla152[[#This Row],[Posición4]]=0,0,0.975^(Tabla152[[#This Row],[Posición4]]-1)*3000)</f>
        <v>0</v>
      </c>
      <c r="Q5" s="32"/>
      <c r="R5" s="32">
        <f>IF(Tabla152[[#This Row],[Posición5]]=0,0,0.975^(Tabla152[[#This Row],[Posición5]]-1)*3000)</f>
        <v>0</v>
      </c>
      <c r="S5" s="31">
        <v>3</v>
      </c>
      <c r="T5" s="32">
        <f>IF(Tabla152[[#This Row],[Posición6]]=0,0,0.975^(Tabla152[[#This Row],[Posición6]]-1)*6000)</f>
        <v>5703.75</v>
      </c>
      <c r="U5" s="36">
        <f>SUM(Tabla152[[#This Row],[Puntaje]],Tabla152[[#This Row],[Puntaje2]],Tabla152[[#This Row],[Puntaje3]],Tabla152[[#This Row],[Puntaje4]],Tabla152[[#This Row],[puntaje5]],Tabla152[[#This Row],[Puntaje6]])</f>
        <v>5703.75</v>
      </c>
    </row>
    <row r="6" spans="1:21" s="11" customFormat="1" x14ac:dyDescent="0.35">
      <c r="A6" s="11">
        <v>3</v>
      </c>
      <c r="B6" s="47" t="s">
        <v>20</v>
      </c>
      <c r="C6" s="47" t="s">
        <v>21</v>
      </c>
      <c r="D6" s="48" t="s">
        <v>2</v>
      </c>
      <c r="E6" s="48" t="s">
        <v>39</v>
      </c>
      <c r="F6" s="49" t="s">
        <v>39</v>
      </c>
      <c r="G6" s="50">
        <v>40996</v>
      </c>
      <c r="H6" s="51" t="s">
        <v>868</v>
      </c>
      <c r="I6" s="52">
        <v>3</v>
      </c>
      <c r="J6" s="48">
        <f>IF(Tabla152[[#This Row],[Posicion 1]]=0,0,0.975^(Tabla152[[#This Row],[Posicion 1]]-1)*3000)</f>
        <v>2851.875</v>
      </c>
      <c r="K6" s="48"/>
      <c r="L6" s="48">
        <f>IF(Tabla152[[#This Row],[Posición2]]=0,0,0.975^(Tabla152[[#This Row],[Posición2]]-1)*3000)</f>
        <v>0</v>
      </c>
      <c r="M6" s="48">
        <v>3</v>
      </c>
      <c r="N6" s="48">
        <f>IF(Tabla152[[#This Row],[Posición3]]=0,0,0.975^(Tabla152[[#This Row],[Posición3]]-1)*3000)</f>
        <v>2851.875</v>
      </c>
      <c r="O6" s="48"/>
      <c r="P6" s="48">
        <f>IF(Tabla152[[#This Row],[Posición4]]=0,0,0.975^(Tabla152[[#This Row],[Posición4]]-1)*3000)</f>
        <v>0</v>
      </c>
      <c r="Q6" s="48"/>
      <c r="R6" s="48">
        <f>IF(Tabla152[[#This Row],[Posición5]]=0,0,0.975^(Tabla152[[#This Row],[Posición5]]-1)*3000)</f>
        <v>0</v>
      </c>
      <c r="S6" s="48"/>
      <c r="T6" s="48">
        <f>IF(Tabla152[[#This Row],[Posición6]]=0,0,0.975^(Tabla152[[#This Row],[Posición6]]-1)*6000)</f>
        <v>0</v>
      </c>
      <c r="U6" s="48">
        <f>SUM(Tabla152[[#This Row],[Puntaje]],Tabla152[[#This Row],[Puntaje2]],Tabla152[[#This Row],[Puntaje3]],Tabla152[[#This Row],[Puntaje4]],Tabla152[[#This Row],[puntaje5]],Tabla152[[#This Row],[Puntaje6]])</f>
        <v>5703.75</v>
      </c>
    </row>
    <row r="7" spans="1:21" s="11" customFormat="1" x14ac:dyDescent="0.35">
      <c r="B7" s="47" t="s">
        <v>24</v>
      </c>
      <c r="C7" s="47" t="s">
        <v>25</v>
      </c>
      <c r="D7" s="48" t="s">
        <v>2</v>
      </c>
      <c r="E7" s="48" t="s">
        <v>41</v>
      </c>
      <c r="F7" s="49" t="s">
        <v>41</v>
      </c>
      <c r="G7" s="50">
        <v>40663</v>
      </c>
      <c r="H7" s="51" t="s">
        <v>868</v>
      </c>
      <c r="I7" s="52">
        <v>5</v>
      </c>
      <c r="J7" s="48">
        <f>IF(Tabla152[[#This Row],[Posicion 1]]=0,0,0.975^(Tabla152[[#This Row],[Posicion 1]]-1)*3000)</f>
        <v>2711.0636718749997</v>
      </c>
      <c r="K7" s="48"/>
      <c r="L7" s="48">
        <f>IF(Tabla152[[#This Row],[Posición2]]=0,0,0.975^(Tabla152[[#This Row],[Posición2]]-1)*3000)</f>
        <v>0</v>
      </c>
      <c r="M7" s="48">
        <v>6</v>
      </c>
      <c r="N7" s="48">
        <f>IF(Tabla152[[#This Row],[Posición3]]=0,0,0.975^(Tabla152[[#This Row],[Posición3]]-1)*3000)</f>
        <v>2643.2870800781247</v>
      </c>
      <c r="O7" s="48"/>
      <c r="P7" s="48">
        <f>IF(Tabla152[[#This Row],[Posición4]]=0,0,0.975^(Tabla152[[#This Row],[Posición4]]-1)*3000)</f>
        <v>0</v>
      </c>
      <c r="Q7" s="48"/>
      <c r="R7" s="48">
        <f>IF(Tabla152[[#This Row],[Posición5]]=0,0,0.975^(Tabla152[[#This Row],[Posición5]]-1)*3000)</f>
        <v>0</v>
      </c>
      <c r="S7" s="48"/>
      <c r="T7" s="48">
        <f>IF(Tabla152[[#This Row],[Posición6]]=0,0,0.975^(Tabla152[[#This Row],[Posición6]]-1)*6000)</f>
        <v>0</v>
      </c>
      <c r="U7" s="48">
        <f>SUM(Tabla152[[#This Row],[Puntaje]],Tabla152[[#This Row],[Puntaje2]],Tabla152[[#This Row],[Puntaje3]],Tabla152[[#This Row],[Puntaje4]],Tabla152[[#This Row],[puntaje5]],Tabla152[[#This Row],[Puntaje6]])</f>
        <v>5354.3507519531249</v>
      </c>
    </row>
    <row r="8" spans="1:21" s="11" customFormat="1" x14ac:dyDescent="0.35">
      <c r="B8" s="30" t="s">
        <v>16</v>
      </c>
      <c r="C8" s="30" t="s">
        <v>726</v>
      </c>
      <c r="D8" s="31" t="s">
        <v>2</v>
      </c>
      <c r="E8" s="32" t="s">
        <v>883</v>
      </c>
      <c r="F8" s="33" t="s">
        <v>780</v>
      </c>
      <c r="G8" s="34">
        <v>41216</v>
      </c>
      <c r="H8" s="35" t="s">
        <v>868</v>
      </c>
      <c r="I8" s="32"/>
      <c r="J8" s="32">
        <f>IF(Tabla152[[#This Row],[Posicion 1]]=0,0,0.975^(Tabla152[[#This Row],[Posicion 1]]-1)*3000)</f>
        <v>0</v>
      </c>
      <c r="K8" s="32"/>
      <c r="L8" s="32">
        <f>IF(Tabla152[[#This Row],[Posición2]]=0,0,0.975^(Tabla152[[#This Row],[Posición2]]-1)*3000)</f>
        <v>0</v>
      </c>
      <c r="M8" s="32"/>
      <c r="N8" s="32">
        <f>IF(Tabla152[[#This Row],[Posición3]]=0,0,0.975^(Tabla152[[#This Row],[Posición3]]-1)*3000)</f>
        <v>0</v>
      </c>
      <c r="O8" s="32"/>
      <c r="P8" s="32">
        <f>IF(Tabla152[[#This Row],[Posición4]]=0,0,0.975^(Tabla152[[#This Row],[Posición4]]-1)*3000)</f>
        <v>0</v>
      </c>
      <c r="Q8" s="32"/>
      <c r="R8" s="32">
        <f>IF(Tabla152[[#This Row],[Posición5]]=0,0,0.975^(Tabla152[[#This Row],[Posición5]]-1)*3000)</f>
        <v>0</v>
      </c>
      <c r="S8" s="31">
        <v>7</v>
      </c>
      <c r="T8" s="32">
        <f>IF(Tabla152[[#This Row],[Posición6]]=0,0,0.975^(Tabla152[[#This Row],[Posición6]]-1)*6000)</f>
        <v>5154.4098061523428</v>
      </c>
      <c r="U8" s="36">
        <f>SUM(Tabla152[[#This Row],[Puntaje]],Tabla152[[#This Row],[Puntaje2]],Tabla152[[#This Row],[Puntaje3]],Tabla152[[#This Row],[Puntaje4]],Tabla152[[#This Row],[puntaje5]],Tabla152[[#This Row],[Puntaje6]])</f>
        <v>5154.4098061523428</v>
      </c>
    </row>
    <row r="9" spans="1:21" s="11" customFormat="1" x14ac:dyDescent="0.35">
      <c r="B9" s="17" t="s">
        <v>332</v>
      </c>
      <c r="C9" s="17" t="s">
        <v>727</v>
      </c>
      <c r="D9" s="18" t="s">
        <v>2</v>
      </c>
      <c r="E9" s="11" t="s">
        <v>781</v>
      </c>
      <c r="F9" s="19" t="s">
        <v>781</v>
      </c>
      <c r="G9" s="20">
        <v>41169</v>
      </c>
      <c r="H9" s="15" t="s">
        <v>868</v>
      </c>
      <c r="J9" s="11">
        <f>IF(Tabla152[[#This Row],[Posicion 1]]=0,0,0.975^(Tabla152[[#This Row],[Posicion 1]]-1)*3000)</f>
        <v>0</v>
      </c>
      <c r="L9" s="11">
        <f>IF(Tabla152[[#This Row],[Posición2]]=0,0,0.975^(Tabla152[[#This Row],[Posición2]]-1)*3000)</f>
        <v>0</v>
      </c>
      <c r="N9" s="11">
        <f>IF(Tabla152[[#This Row],[Posición3]]=0,0,0.975^(Tabla152[[#This Row],[Posición3]]-1)*3000)</f>
        <v>0</v>
      </c>
      <c r="P9" s="11">
        <f>IF(Tabla152[[#This Row],[Posición4]]=0,0,0.975^(Tabla152[[#This Row],[Posición4]]-1)*3000)</f>
        <v>0</v>
      </c>
      <c r="R9" s="11">
        <f>IF(Tabla152[[#This Row],[Posición5]]=0,0,0.975^(Tabla152[[#This Row],[Posición5]]-1)*3000)</f>
        <v>0</v>
      </c>
      <c r="S9" s="18">
        <v>9</v>
      </c>
      <c r="T9" s="11">
        <f>IF(Tabla152[[#This Row],[Posición6]]=0,0,0.975^(Tabla152[[#This Row],[Posición6]]-1)*6000)</f>
        <v>4899.9108219735708</v>
      </c>
      <c r="U9" s="29">
        <f>SUM(Tabla152[[#This Row],[Puntaje]],Tabla152[[#This Row],[Puntaje2]],Tabla152[[#This Row],[Puntaje3]],Tabla152[[#This Row],[Puntaje4]],Tabla152[[#This Row],[puntaje5]],Tabla152[[#This Row],[Puntaje6]])</f>
        <v>4899.9108219735708</v>
      </c>
    </row>
    <row r="10" spans="1:21" s="11" customFormat="1" x14ac:dyDescent="0.35">
      <c r="B10" s="37" t="s">
        <v>33</v>
      </c>
      <c r="C10" s="37" t="s">
        <v>34</v>
      </c>
      <c r="D10" s="32" t="s">
        <v>2</v>
      </c>
      <c r="E10" s="32" t="s">
        <v>883</v>
      </c>
      <c r="F10" s="38" t="s">
        <v>46</v>
      </c>
      <c r="G10" s="39">
        <v>40835</v>
      </c>
      <c r="H10" s="35" t="s">
        <v>868</v>
      </c>
      <c r="I10" s="40">
        <v>10</v>
      </c>
      <c r="J10" s="32">
        <f>IF(Tabla152[[#This Row],[Posicion 1]]=0,0,0.975^(Tabla152[[#This Row],[Posicion 1]]-1)*3000)</f>
        <v>2388.7065257121158</v>
      </c>
      <c r="K10" s="32"/>
      <c r="L10" s="32">
        <f>IF(Tabla152[[#This Row],[Posición2]]=0,0,0.975^(Tabla152[[#This Row],[Posición2]]-1)*3000)</f>
        <v>0</v>
      </c>
      <c r="M10" s="32">
        <v>11</v>
      </c>
      <c r="N10" s="32">
        <f>IF(Tabla152[[#This Row],[Posición3]]=0,0,0.975^(Tabla152[[#This Row],[Posición3]]-1)*3000)</f>
        <v>2328.9888625693125</v>
      </c>
      <c r="O10" s="32"/>
      <c r="P10" s="32">
        <f>IF(Tabla152[[#This Row],[Posición4]]=0,0,0.975^(Tabla152[[#This Row],[Posición4]]-1)*3000)</f>
        <v>0</v>
      </c>
      <c r="Q10" s="32"/>
      <c r="R10" s="32">
        <f>IF(Tabla152[[#This Row],[Posición5]]=0,0,0.975^(Tabla152[[#This Row],[Posición5]]-1)*3000)</f>
        <v>0</v>
      </c>
      <c r="S10" s="32"/>
      <c r="T10" s="32">
        <f>IF(Tabla152[[#This Row],[Posición6]]=0,0,0.975^(Tabla152[[#This Row],[Posición6]]-1)*6000)</f>
        <v>0</v>
      </c>
      <c r="U10" s="36">
        <f>SUM(Tabla152[[#This Row],[Puntaje]],Tabla152[[#This Row],[Puntaje2]],Tabla152[[#This Row],[Puntaje3]],Tabla152[[#This Row],[Puntaje4]],Tabla152[[#This Row],[puntaje5]],Tabla152[[#This Row],[Puntaje6]])</f>
        <v>4717.6953882814287</v>
      </c>
    </row>
    <row r="11" spans="1:21" s="11" customFormat="1" x14ac:dyDescent="0.35">
      <c r="B11" s="30" t="s">
        <v>16</v>
      </c>
      <c r="C11" s="30" t="s">
        <v>728</v>
      </c>
      <c r="D11" s="31" t="s">
        <v>2</v>
      </c>
      <c r="E11" s="32" t="s">
        <v>883</v>
      </c>
      <c r="F11" s="33" t="s">
        <v>782</v>
      </c>
      <c r="G11" s="34">
        <v>41216</v>
      </c>
      <c r="H11" s="35" t="s">
        <v>868</v>
      </c>
      <c r="I11" s="32"/>
      <c r="J11" s="32">
        <f>IF(Tabla152[[#This Row],[Posicion 1]]=0,0,0.975^(Tabla152[[#This Row],[Posicion 1]]-1)*3000)</f>
        <v>0</v>
      </c>
      <c r="K11" s="32"/>
      <c r="L11" s="32">
        <f>IF(Tabla152[[#This Row],[Posición2]]=0,0,0.975^(Tabla152[[#This Row],[Posición2]]-1)*3000)</f>
        <v>0</v>
      </c>
      <c r="M11" s="32"/>
      <c r="N11" s="32">
        <f>IF(Tabla152[[#This Row],[Posición3]]=0,0,0.975^(Tabla152[[#This Row],[Posición3]]-1)*3000)</f>
        <v>0</v>
      </c>
      <c r="O11" s="32"/>
      <c r="P11" s="32">
        <f>IF(Tabla152[[#This Row],[Posición4]]=0,0,0.975^(Tabla152[[#This Row],[Posición4]]-1)*3000)</f>
        <v>0</v>
      </c>
      <c r="Q11" s="32"/>
      <c r="R11" s="32">
        <f>IF(Tabla152[[#This Row],[Posición5]]=0,0,0.975^(Tabla152[[#This Row],[Posición5]]-1)*3000)</f>
        <v>0</v>
      </c>
      <c r="S11" s="31">
        <v>12</v>
      </c>
      <c r="T11" s="32">
        <f>IF(Tabla152[[#This Row],[Posición6]]=0,0,0.975^(Tabla152[[#This Row],[Posición6]]-1)*6000)</f>
        <v>4541.5282820101593</v>
      </c>
      <c r="U11" s="36">
        <f>SUM(Tabla152[[#This Row],[Puntaje]],Tabla152[[#This Row],[Puntaje2]],Tabla152[[#This Row],[Puntaje3]],Tabla152[[#This Row],[Puntaje4]],Tabla152[[#This Row],[puntaje5]],Tabla152[[#This Row],[Puntaje6]])</f>
        <v>4541.5282820101593</v>
      </c>
    </row>
    <row r="12" spans="1:21" s="11" customFormat="1" x14ac:dyDescent="0.35">
      <c r="B12" s="30" t="s">
        <v>729</v>
      </c>
      <c r="C12" s="30" t="s">
        <v>730</v>
      </c>
      <c r="D12" s="31" t="s">
        <v>2</v>
      </c>
      <c r="E12" s="32" t="s">
        <v>883</v>
      </c>
      <c r="F12" s="33" t="s">
        <v>783</v>
      </c>
      <c r="G12" s="34">
        <v>40850</v>
      </c>
      <c r="H12" s="35" t="s">
        <v>868</v>
      </c>
      <c r="I12" s="32"/>
      <c r="J12" s="32">
        <f>IF(Tabla152[[#This Row],[Posicion 1]]=0,0,0.975^(Tabla152[[#This Row],[Posicion 1]]-1)*3000)</f>
        <v>0</v>
      </c>
      <c r="K12" s="32"/>
      <c r="L12" s="32">
        <f>IF(Tabla152[[#This Row],[Posición2]]=0,0,0.975^(Tabla152[[#This Row],[Posición2]]-1)*3000)</f>
        <v>0</v>
      </c>
      <c r="M12" s="32"/>
      <c r="N12" s="32">
        <f>IF(Tabla152[[#This Row],[Posición3]]=0,0,0.975^(Tabla152[[#This Row],[Posición3]]-1)*3000)</f>
        <v>0</v>
      </c>
      <c r="O12" s="32"/>
      <c r="P12" s="32">
        <f>IF(Tabla152[[#This Row],[Posición4]]=0,0,0.975^(Tabla152[[#This Row],[Posición4]]-1)*3000)</f>
        <v>0</v>
      </c>
      <c r="Q12" s="32"/>
      <c r="R12" s="32">
        <f>IF(Tabla152[[#This Row],[Posición5]]=0,0,0.975^(Tabla152[[#This Row],[Posición5]]-1)*3000)</f>
        <v>0</v>
      </c>
      <c r="S12" s="31">
        <v>13</v>
      </c>
      <c r="T12" s="32">
        <f>IF(Tabla152[[#This Row],[Posición6]]=0,0,0.975^(Tabla152[[#This Row],[Posición6]]-1)*6000)</f>
        <v>4427.9900749599055</v>
      </c>
      <c r="U12" s="36">
        <f>SUM(Tabla152[[#This Row],[Puntaje]],Tabla152[[#This Row],[Puntaje2]],Tabla152[[#This Row],[Puntaje3]],Tabla152[[#This Row],[Puntaje4]],Tabla152[[#This Row],[puntaje5]],Tabla152[[#This Row],[Puntaje6]])</f>
        <v>4427.9900749599055</v>
      </c>
    </row>
    <row r="13" spans="1:21" s="11" customFormat="1" x14ac:dyDescent="0.35">
      <c r="B13" s="17" t="s">
        <v>35</v>
      </c>
      <c r="C13" s="17" t="s">
        <v>385</v>
      </c>
      <c r="D13" s="11" t="s">
        <v>2</v>
      </c>
      <c r="E13" s="11" t="s">
        <v>492</v>
      </c>
      <c r="F13" s="18" t="s">
        <v>492</v>
      </c>
      <c r="G13" s="10">
        <v>40590</v>
      </c>
      <c r="H13" s="15" t="s">
        <v>868</v>
      </c>
      <c r="J13" s="11">
        <f>IF(Tabla152[[#This Row],[Posicion 1]]=0,0,0.975^(Tabla152[[#This Row],[Posicion 1]]-1)*3000)</f>
        <v>0</v>
      </c>
      <c r="L13" s="11">
        <f>IF(Tabla152[[#This Row],[Posición2]]=0,0,0.975^(Tabla152[[#This Row],[Posición2]]-1)*3000)</f>
        <v>0</v>
      </c>
      <c r="M13" s="18">
        <v>1</v>
      </c>
      <c r="N13" s="11">
        <f>IF(Tabla152[[#This Row],[Posición3]]=0,0,0.975^(Tabla152[[#This Row],[Posición3]]-1)*3000)</f>
        <v>3000</v>
      </c>
      <c r="P13" s="11">
        <f>IF(Tabla152[[#This Row],[Posición4]]=0,0,0.975^(Tabla152[[#This Row],[Posición4]]-1)*3000)</f>
        <v>0</v>
      </c>
      <c r="R13" s="11">
        <f>IF(Tabla152[[#This Row],[Posición5]]=0,0,0.975^(Tabla152[[#This Row],[Posición5]]-1)*3000)</f>
        <v>0</v>
      </c>
      <c r="T13" s="11">
        <f>IF(Tabla152[[#This Row],[Posición6]]=0,0,0.975^(Tabla152[[#This Row],[Posición6]]-1)*6000)</f>
        <v>0</v>
      </c>
      <c r="U13" s="29">
        <f>SUM(Tabla152[[#This Row],[Puntaje]],Tabla152[[#This Row],[Puntaje2]],Tabla152[[#This Row],[Puntaje3]],Tabla152[[#This Row],[Puntaje4]],Tabla152[[#This Row],[puntaje5]],Tabla152[[#This Row],[Puntaje6]])</f>
        <v>3000</v>
      </c>
    </row>
    <row r="14" spans="1:21" s="11" customFormat="1" x14ac:dyDescent="0.35">
      <c r="B14" s="21" t="s">
        <v>16</v>
      </c>
      <c r="C14" s="22" t="s">
        <v>102</v>
      </c>
      <c r="D14" s="11" t="s">
        <v>2</v>
      </c>
      <c r="E14" s="11" t="s">
        <v>573</v>
      </c>
      <c r="F14" s="14" t="s">
        <v>573</v>
      </c>
      <c r="G14" s="10">
        <v>41206</v>
      </c>
      <c r="H14" s="15" t="s">
        <v>868</v>
      </c>
      <c r="J14" s="11">
        <f>IF(Tabla152[[#This Row],[Posicion 1]]=0,0,0.975^(Tabla152[[#This Row],[Posicion 1]]-1)*3000)</f>
        <v>0</v>
      </c>
      <c r="K14" s="11">
        <v>3</v>
      </c>
      <c r="L14" s="11">
        <f>IF(Tabla152[[#This Row],[Posición2]]=0,0,0.975^(Tabla152[[#This Row],[Posición2]]-1)*3000)</f>
        <v>2851.875</v>
      </c>
      <c r="N14" s="11">
        <f>IF(Tabla152[[#This Row],[Posición3]]=0,0,0.975^(Tabla152[[#This Row],[Posición3]]-1)*3000)</f>
        <v>0</v>
      </c>
      <c r="P14" s="11">
        <f>IF(Tabla152[[#This Row],[Posición4]]=0,0,0.975^(Tabla152[[#This Row],[Posición4]]-1)*3000)</f>
        <v>0</v>
      </c>
      <c r="R14" s="11">
        <f>IF(Tabla152[[#This Row],[Posición5]]=0,0,0.975^(Tabla152[[#This Row],[Posición5]]-1)*3000)</f>
        <v>0</v>
      </c>
      <c r="T14" s="11">
        <f>IF(Tabla152[[#This Row],[Posición6]]=0,0,0.975^(Tabla152[[#This Row],[Posición6]]-1)*6000)</f>
        <v>0</v>
      </c>
      <c r="U14" s="29">
        <f>SUM(Tabla152[[#This Row],[Puntaje]],Tabla152[[#This Row],[Puntaje2]],Tabla152[[#This Row],[Puntaje3]],Tabla152[[#This Row],[Puntaje4]],Tabla152[[#This Row],[puntaje5]],Tabla152[[#This Row],[Puntaje6]])</f>
        <v>2851.875</v>
      </c>
    </row>
    <row r="15" spans="1:21" s="11" customFormat="1" x14ac:dyDescent="0.35">
      <c r="B15" s="17" t="s">
        <v>334</v>
      </c>
      <c r="C15" s="17" t="s">
        <v>61</v>
      </c>
      <c r="D15" s="11" t="s">
        <v>2</v>
      </c>
      <c r="E15" s="11" t="s">
        <v>493</v>
      </c>
      <c r="F15" s="18" t="s">
        <v>493</v>
      </c>
      <c r="G15" s="10">
        <v>40830</v>
      </c>
      <c r="H15" s="15" t="s">
        <v>868</v>
      </c>
      <c r="J15" s="11">
        <f>IF(Tabla152[[#This Row],[Posicion 1]]=0,0,0.975^(Tabla152[[#This Row],[Posicion 1]]-1)*3000)</f>
        <v>0</v>
      </c>
      <c r="L15" s="11">
        <f>IF(Tabla152[[#This Row],[Posición2]]=0,0,0.975^(Tabla152[[#This Row],[Posición2]]-1)*3000)</f>
        <v>0</v>
      </c>
      <c r="M15" s="18">
        <v>5</v>
      </c>
      <c r="N15" s="11">
        <f>IF(Tabla152[[#This Row],[Posición3]]=0,0,0.975^(Tabla152[[#This Row],[Posición3]]-1)*3000)</f>
        <v>2711.0636718749997</v>
      </c>
      <c r="P15" s="11">
        <f>IF(Tabla152[[#This Row],[Posición4]]=0,0,0.975^(Tabla152[[#This Row],[Posición4]]-1)*3000)</f>
        <v>0</v>
      </c>
      <c r="R15" s="11">
        <f>IF(Tabla152[[#This Row],[Posición5]]=0,0,0.975^(Tabla152[[#This Row],[Posición5]]-1)*3000)</f>
        <v>0</v>
      </c>
      <c r="T15" s="11">
        <f>IF(Tabla152[[#This Row],[Posición6]]=0,0,0.975^(Tabla152[[#This Row],[Posición6]]-1)*6000)</f>
        <v>0</v>
      </c>
      <c r="U15" s="29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16" spans="1:21" s="11" customFormat="1" x14ac:dyDescent="0.35">
      <c r="B16" s="30" t="s">
        <v>56</v>
      </c>
      <c r="C16" s="30" t="s">
        <v>386</v>
      </c>
      <c r="D16" s="32" t="s">
        <v>2</v>
      </c>
      <c r="E16" s="32" t="s">
        <v>883</v>
      </c>
      <c r="F16" s="31" t="s">
        <v>494</v>
      </c>
      <c r="G16" s="39">
        <v>40899</v>
      </c>
      <c r="H16" s="35" t="s">
        <v>868</v>
      </c>
      <c r="I16" s="32"/>
      <c r="J16" s="32">
        <f>IF(Tabla152[[#This Row],[Posicion 1]]=0,0,0.975^(Tabla152[[#This Row],[Posicion 1]]-1)*3000)</f>
        <v>0</v>
      </c>
      <c r="K16" s="32"/>
      <c r="L16" s="32">
        <f>IF(Tabla152[[#This Row],[Posición2]]=0,0,0.975^(Tabla152[[#This Row],[Posición2]]-1)*3000)</f>
        <v>0</v>
      </c>
      <c r="M16" s="31">
        <v>7</v>
      </c>
      <c r="N16" s="32">
        <f>IF(Tabla152[[#This Row],[Posición3]]=0,0,0.975^(Tabla152[[#This Row],[Posición3]]-1)*3000)</f>
        <v>2577.2049030761714</v>
      </c>
      <c r="O16" s="32"/>
      <c r="P16" s="32">
        <f>IF(Tabla152[[#This Row],[Posición4]]=0,0,0.975^(Tabla152[[#This Row],[Posición4]]-1)*3000)</f>
        <v>0</v>
      </c>
      <c r="Q16" s="32"/>
      <c r="R16" s="32">
        <f>IF(Tabla152[[#This Row],[Posición5]]=0,0,0.975^(Tabla152[[#This Row],[Posición5]]-1)*3000)</f>
        <v>0</v>
      </c>
      <c r="S16" s="32"/>
      <c r="T16" s="32">
        <f>IF(Tabla152[[#This Row],[Posición6]]=0,0,0.975^(Tabla152[[#This Row],[Posición6]]-1)*6000)</f>
        <v>0</v>
      </c>
      <c r="U16" s="36">
        <f>SUM(Tabla152[[#This Row],[Puntaje]],Tabla152[[#This Row],[Puntaje2]],Tabla152[[#This Row],[Puntaje3]],Tabla152[[#This Row],[Puntaje4]],Tabla152[[#This Row],[puntaje5]],Tabla152[[#This Row],[Puntaje6]])</f>
        <v>2577.2049030761714</v>
      </c>
    </row>
    <row r="17" spans="1:21" s="11" customFormat="1" x14ac:dyDescent="0.35">
      <c r="B17" s="30" t="s">
        <v>230</v>
      </c>
      <c r="C17" s="30" t="s">
        <v>387</v>
      </c>
      <c r="D17" s="32" t="s">
        <v>2</v>
      </c>
      <c r="E17" s="32" t="s">
        <v>883</v>
      </c>
      <c r="F17" s="31" t="s">
        <v>495</v>
      </c>
      <c r="G17" s="39">
        <v>40588</v>
      </c>
      <c r="H17" s="35" t="s">
        <v>868</v>
      </c>
      <c r="I17" s="32"/>
      <c r="J17" s="32">
        <f>IF(Tabla152[[#This Row],[Posicion 1]]=0,0,0.975^(Tabla152[[#This Row],[Posicion 1]]-1)*3000)</f>
        <v>0</v>
      </c>
      <c r="K17" s="32"/>
      <c r="L17" s="32">
        <f>IF(Tabla152[[#This Row],[Posición2]]=0,0,0.975^(Tabla152[[#This Row],[Posición2]]-1)*3000)</f>
        <v>0</v>
      </c>
      <c r="M17" s="31">
        <v>9</v>
      </c>
      <c r="N17" s="32">
        <f>IF(Tabla152[[#This Row],[Posición3]]=0,0,0.975^(Tabla152[[#This Row],[Posición3]]-1)*3000)</f>
        <v>2449.9554109867854</v>
      </c>
      <c r="O17" s="32"/>
      <c r="P17" s="32">
        <f>IF(Tabla152[[#This Row],[Posición4]]=0,0,0.975^(Tabla152[[#This Row],[Posición4]]-1)*3000)</f>
        <v>0</v>
      </c>
      <c r="Q17" s="32"/>
      <c r="R17" s="32">
        <f>IF(Tabla152[[#This Row],[Posición5]]=0,0,0.975^(Tabla152[[#This Row],[Posición5]]-1)*3000)</f>
        <v>0</v>
      </c>
      <c r="S17" s="32"/>
      <c r="T17" s="32">
        <f>IF(Tabla152[[#This Row],[Posición6]]=0,0,0.975^(Tabla152[[#This Row],[Posición6]]-1)*6000)</f>
        <v>0</v>
      </c>
      <c r="U17" s="36">
        <f>SUM(Tabla152[[#This Row],[Puntaje]],Tabla152[[#This Row],[Puntaje2]],Tabla152[[#This Row],[Puntaje3]],Tabla152[[#This Row],[Puntaje4]],Tabla152[[#This Row],[puntaje5]],Tabla152[[#This Row],[Puntaje6]])</f>
        <v>2449.9554109867854</v>
      </c>
    </row>
    <row r="18" spans="1:21" x14ac:dyDescent="0.35">
      <c r="A18" s="11"/>
      <c r="B18" s="30" t="s">
        <v>333</v>
      </c>
      <c r="C18" s="30" t="s">
        <v>382</v>
      </c>
      <c r="D18" s="32" t="s">
        <v>2</v>
      </c>
      <c r="E18" s="32" t="s">
        <v>883</v>
      </c>
      <c r="F18" s="31" t="s">
        <v>496</v>
      </c>
      <c r="G18" s="39">
        <v>41222</v>
      </c>
      <c r="H18" s="35" t="s">
        <v>868</v>
      </c>
      <c r="I18" s="32"/>
      <c r="J18" s="32">
        <f>IF(Tabla152[[#This Row],[Posicion 1]]=0,0,0.975^(Tabla152[[#This Row],[Posicion 1]]-1)*3000)</f>
        <v>0</v>
      </c>
      <c r="K18" s="32"/>
      <c r="L18" s="32">
        <f>IF(Tabla152[[#This Row],[Posición2]]=0,0,0.975^(Tabla152[[#This Row],[Posición2]]-1)*3000)</f>
        <v>0</v>
      </c>
      <c r="M18" s="31">
        <v>10</v>
      </c>
      <c r="N18" s="32">
        <f>IF(Tabla152[[#This Row],[Posición3]]=0,0,0.975^(Tabla152[[#This Row],[Posición3]]-1)*3000)</f>
        <v>2388.7065257121158</v>
      </c>
      <c r="O18" s="32"/>
      <c r="P18" s="32">
        <f>IF(Tabla152[[#This Row],[Posición4]]=0,0,0.975^(Tabla152[[#This Row],[Posición4]]-1)*3000)</f>
        <v>0</v>
      </c>
      <c r="Q18" s="32"/>
      <c r="R18" s="32">
        <f>IF(Tabla152[[#This Row],[Posición5]]=0,0,0.975^(Tabla152[[#This Row],[Posición5]]-1)*3000)</f>
        <v>0</v>
      </c>
      <c r="S18" s="32"/>
      <c r="T18" s="32">
        <f>IF(Tabla152[[#This Row],[Posición6]]=0,0,0.975^(Tabla152[[#This Row],[Posición6]]-1)*6000)</f>
        <v>0</v>
      </c>
      <c r="U18" s="36">
        <f>SUM(Tabla152[[#This Row],[Puntaje]],Tabla152[[#This Row],[Puntaje2]],Tabla152[[#This Row],[Puntaje3]],Tabla152[[#This Row],[Puntaje4]],Tabla152[[#This Row],[puntaje5]],Tabla152[[#This Row],[Puntaje6]])</f>
        <v>2388.7065257121158</v>
      </c>
    </row>
    <row r="19" spans="1:21" x14ac:dyDescent="0.35">
      <c r="A19" s="11"/>
      <c r="B19" s="17" t="s">
        <v>326</v>
      </c>
      <c r="C19" s="17" t="s">
        <v>388</v>
      </c>
      <c r="D19" s="11" t="s">
        <v>2</v>
      </c>
      <c r="E19" s="11" t="s">
        <v>497</v>
      </c>
      <c r="F19" s="18" t="s">
        <v>497</v>
      </c>
      <c r="G19" s="10">
        <v>41171</v>
      </c>
      <c r="H19" s="15" t="s">
        <v>868</v>
      </c>
      <c r="I19" s="11"/>
      <c r="J19" s="11">
        <f>IF(Tabla152[[#This Row],[Posicion 1]]=0,0,0.975^(Tabla152[[#This Row],[Posicion 1]]-1)*3000)</f>
        <v>0</v>
      </c>
      <c r="K19" s="11"/>
      <c r="L19" s="11">
        <f>IF(Tabla152[[#This Row],[Posición2]]=0,0,0.975^(Tabla152[[#This Row],[Posición2]]-1)*3000)</f>
        <v>0</v>
      </c>
      <c r="M19" s="18">
        <v>12</v>
      </c>
      <c r="N19" s="11">
        <f>IF(Tabla152[[#This Row],[Posición3]]=0,0,0.975^(Tabla152[[#This Row],[Posición3]]-1)*3000)</f>
        <v>2270.7641410050796</v>
      </c>
      <c r="O19" s="11"/>
      <c r="P19" s="11">
        <f>IF(Tabla152[[#This Row],[Posición4]]=0,0,0.975^(Tabla152[[#This Row],[Posición4]]-1)*3000)</f>
        <v>0</v>
      </c>
      <c r="Q19" s="11"/>
      <c r="R19" s="11">
        <f>IF(Tabla152[[#This Row],[Posición5]]=0,0,0.975^(Tabla152[[#This Row],[Posición5]]-1)*3000)</f>
        <v>0</v>
      </c>
      <c r="S19" s="11"/>
      <c r="T19" s="11">
        <f>IF(Tabla152[[#This Row],[Posición6]]=0,0,0.975^(Tabla152[[#This Row],[Posición6]]-1)*6000)</f>
        <v>0</v>
      </c>
      <c r="U19" s="29">
        <f>SUM(Tabla152[[#This Row],[Puntaje]],Tabla152[[#This Row],[Puntaje2]],Tabla152[[#This Row],[Puntaje3]],Tabla152[[#This Row],[Puntaje4]],Tabla152[[#This Row],[puntaje5]],Tabla152[[#This Row],[Puntaje6]])</f>
        <v>2270.7641410050796</v>
      </c>
    </row>
    <row r="20" spans="1:21" x14ac:dyDescent="0.35">
      <c r="A20" s="11"/>
      <c r="B20" s="17" t="s">
        <v>335</v>
      </c>
      <c r="C20" s="17" t="s">
        <v>389</v>
      </c>
      <c r="D20" s="11" t="s">
        <v>2</v>
      </c>
      <c r="E20" s="11" t="s">
        <v>498</v>
      </c>
      <c r="F20" s="18" t="s">
        <v>498</v>
      </c>
      <c r="G20" s="10">
        <v>41060</v>
      </c>
      <c r="H20" s="15" t="s">
        <v>868</v>
      </c>
      <c r="I20" s="11"/>
      <c r="J20" s="11">
        <f>IF(Tabla152[[#This Row],[Posicion 1]]=0,0,0.975^(Tabla152[[#This Row],[Posicion 1]]-1)*3000)</f>
        <v>0</v>
      </c>
      <c r="K20" s="11"/>
      <c r="L20" s="11">
        <f>IF(Tabla152[[#This Row],[Posición2]]=0,0,0.975^(Tabla152[[#This Row],[Posición2]]-1)*3000)</f>
        <v>0</v>
      </c>
      <c r="M20" s="18">
        <v>13</v>
      </c>
      <c r="N20" s="11">
        <f>IF(Tabla152[[#This Row],[Posición3]]=0,0,0.975^(Tabla152[[#This Row],[Posición3]]-1)*3000)</f>
        <v>2213.9950374799528</v>
      </c>
      <c r="O20" s="11"/>
      <c r="P20" s="11">
        <f>IF(Tabla152[[#This Row],[Posición4]]=0,0,0.975^(Tabla152[[#This Row],[Posición4]]-1)*3000)</f>
        <v>0</v>
      </c>
      <c r="Q20" s="11"/>
      <c r="R20" s="11">
        <f>IF(Tabla152[[#This Row],[Posición5]]=0,0,0.975^(Tabla152[[#This Row],[Posición5]]-1)*3000)</f>
        <v>0</v>
      </c>
      <c r="S20" s="11"/>
      <c r="T20" s="11">
        <f>IF(Tabla152[[#This Row],[Posición6]]=0,0,0.975^(Tabla152[[#This Row],[Posición6]]-1)*6000)</f>
        <v>0</v>
      </c>
      <c r="U20" s="29">
        <f>SUM(Tabla152[[#This Row],[Puntaje]],Tabla152[[#This Row],[Puntaje2]],Tabla152[[#This Row],[Puntaje3]],Tabla152[[#This Row],[Puntaje4]],Tabla152[[#This Row],[puntaje5]],Tabla152[[#This Row],[Puntaje6]])</f>
        <v>2213.9950374799528</v>
      </c>
    </row>
    <row r="21" spans="1:21" x14ac:dyDescent="0.35">
      <c r="A21" s="11"/>
      <c r="B21" s="30" t="s">
        <v>65</v>
      </c>
      <c r="C21" s="30" t="s">
        <v>390</v>
      </c>
      <c r="D21" s="32" t="s">
        <v>2</v>
      </c>
      <c r="E21" s="32" t="s">
        <v>883</v>
      </c>
      <c r="F21" s="31" t="s">
        <v>499</v>
      </c>
      <c r="G21" s="39">
        <v>40989</v>
      </c>
      <c r="H21" s="35" t="s">
        <v>868</v>
      </c>
      <c r="I21" s="32"/>
      <c r="J21" s="32">
        <f>IF(Tabla152[[#This Row],[Posicion 1]]=0,0,0.975^(Tabla152[[#This Row],[Posicion 1]]-1)*3000)</f>
        <v>0</v>
      </c>
      <c r="K21" s="32"/>
      <c r="L21" s="32">
        <f>IF(Tabla152[[#This Row],[Posición2]]=0,0,0.975^(Tabla152[[#This Row],[Posición2]]-1)*3000)</f>
        <v>0</v>
      </c>
      <c r="M21" s="31">
        <v>14</v>
      </c>
      <c r="N21" s="32">
        <f>IF(Tabla152[[#This Row],[Posición3]]=0,0,0.975^(Tabla152[[#This Row],[Posición3]]-1)*3000)</f>
        <v>2158.6451615429537</v>
      </c>
      <c r="O21" s="32"/>
      <c r="P21" s="32">
        <f>IF(Tabla152[[#This Row],[Posición4]]=0,0,0.975^(Tabla152[[#This Row],[Posición4]]-1)*3000)</f>
        <v>0</v>
      </c>
      <c r="Q21" s="32"/>
      <c r="R21" s="32">
        <f>IF(Tabla152[[#This Row],[Posición5]]=0,0,0.975^(Tabla152[[#This Row],[Posición5]]-1)*3000)</f>
        <v>0</v>
      </c>
      <c r="S21" s="32"/>
      <c r="T21" s="32">
        <f>IF(Tabla152[[#This Row],[Posición6]]=0,0,0.975^(Tabla152[[#This Row],[Posición6]]-1)*6000)</f>
        <v>0</v>
      </c>
      <c r="U21" s="36">
        <f>SUM(Tabla152[[#This Row],[Puntaje]],Tabla152[[#This Row],[Puntaje2]],Tabla152[[#This Row],[Puntaje3]],Tabla152[[#This Row],[Puntaje4]],Tabla152[[#This Row],[puntaje5]],Tabla152[[#This Row],[Puntaje6]])</f>
        <v>2158.6451615429537</v>
      </c>
    </row>
    <row r="22" spans="1:21" x14ac:dyDescent="0.35">
      <c r="A22" s="11"/>
      <c r="B22" s="30" t="s">
        <v>336</v>
      </c>
      <c r="C22" s="30" t="s">
        <v>391</v>
      </c>
      <c r="D22" s="32" t="s">
        <v>2</v>
      </c>
      <c r="E22" s="32" t="s">
        <v>883</v>
      </c>
      <c r="F22" s="31" t="s">
        <v>500</v>
      </c>
      <c r="G22" s="39">
        <v>41064</v>
      </c>
      <c r="H22" s="35" t="s">
        <v>868</v>
      </c>
      <c r="I22" s="32"/>
      <c r="J22" s="32">
        <f>IF(Tabla152[[#This Row],[Posicion 1]]=0,0,0.975^(Tabla152[[#This Row],[Posicion 1]]-1)*3000)</f>
        <v>0</v>
      </c>
      <c r="K22" s="32"/>
      <c r="L22" s="32">
        <f>IF(Tabla152[[#This Row],[Posición2]]=0,0,0.975^(Tabla152[[#This Row],[Posición2]]-1)*3000)</f>
        <v>0</v>
      </c>
      <c r="M22" s="31">
        <v>15</v>
      </c>
      <c r="N22" s="32">
        <f>IF(Tabla152[[#This Row],[Posición3]]=0,0,0.975^(Tabla152[[#This Row],[Posición3]]-1)*3000)</f>
        <v>2104.6790325043798</v>
      </c>
      <c r="O22" s="32"/>
      <c r="P22" s="32">
        <f>IF(Tabla152[[#This Row],[Posición4]]=0,0,0.975^(Tabla152[[#This Row],[Posición4]]-1)*3000)</f>
        <v>0</v>
      </c>
      <c r="Q22" s="32"/>
      <c r="R22" s="32">
        <f>IF(Tabla152[[#This Row],[Posición5]]=0,0,0.975^(Tabla152[[#This Row],[Posición5]]-1)*3000)</f>
        <v>0</v>
      </c>
      <c r="S22" s="32"/>
      <c r="T22" s="32">
        <f>IF(Tabla152[[#This Row],[Posición6]]=0,0,0.975^(Tabla152[[#This Row],[Posición6]]-1)*6000)</f>
        <v>0</v>
      </c>
      <c r="U22" s="36">
        <f>SUM(Tabla152[[#This Row],[Puntaje]],Tabla152[[#This Row],[Puntaje2]],Tabla152[[#This Row],[Puntaje3]],Tabla152[[#This Row],[Puntaje4]],Tabla152[[#This Row],[puntaje5]],Tabla152[[#This Row],[Puntaje6]])</f>
        <v>2104.6790325043798</v>
      </c>
    </row>
    <row r="23" spans="1:21" x14ac:dyDescent="0.35">
      <c r="A23" s="11"/>
      <c r="B23" s="17" t="s">
        <v>209</v>
      </c>
      <c r="C23" s="17" t="s">
        <v>392</v>
      </c>
      <c r="D23" s="11" t="s">
        <v>2</v>
      </c>
      <c r="E23" s="11" t="s">
        <v>501</v>
      </c>
      <c r="F23" s="18" t="s">
        <v>501</v>
      </c>
      <c r="G23" s="10">
        <v>41233</v>
      </c>
      <c r="H23" s="15" t="s">
        <v>868</v>
      </c>
      <c r="I23" s="11"/>
      <c r="J23" s="11">
        <f>IF(Tabla152[[#This Row],[Posicion 1]]=0,0,0.975^(Tabla152[[#This Row],[Posicion 1]]-1)*3000)</f>
        <v>0</v>
      </c>
      <c r="K23" s="11"/>
      <c r="L23" s="11">
        <f>IF(Tabla152[[#This Row],[Posición2]]=0,0,0.975^(Tabla152[[#This Row],[Posición2]]-1)*3000)</f>
        <v>0</v>
      </c>
      <c r="M23" s="18">
        <v>16</v>
      </c>
      <c r="N23" s="11">
        <f>IF(Tabla152[[#This Row],[Posición3]]=0,0,0.975^(Tabla152[[#This Row],[Posición3]]-1)*3000)</f>
        <v>2052.0620566917701</v>
      </c>
      <c r="O23" s="11"/>
      <c r="P23" s="11">
        <f>IF(Tabla152[[#This Row],[Posición4]]=0,0,0.975^(Tabla152[[#This Row],[Posición4]]-1)*3000)</f>
        <v>0</v>
      </c>
      <c r="Q23" s="11"/>
      <c r="R23" s="11">
        <f>IF(Tabla152[[#This Row],[Posición5]]=0,0,0.975^(Tabla152[[#This Row],[Posición5]]-1)*3000)</f>
        <v>0</v>
      </c>
      <c r="S23" s="11"/>
      <c r="T23" s="11">
        <f>IF(Tabla152[[#This Row],[Posición6]]=0,0,0.975^(Tabla152[[#This Row],[Posición6]]-1)*6000)</f>
        <v>0</v>
      </c>
      <c r="U23" s="29">
        <f>SUM(Tabla152[[#This Row],[Puntaje]],Tabla152[[#This Row],[Puntaje2]],Tabla152[[#This Row],[Puntaje3]],Tabla152[[#This Row],[Puntaje4]],Tabla152[[#This Row],[puntaje5]],Tabla152[[#This Row],[Puntaje6]])</f>
        <v>2052.0620566917701</v>
      </c>
    </row>
    <row r="24" spans="1:21" x14ac:dyDescent="0.35">
      <c r="A24" s="11"/>
      <c r="B24" s="17" t="s">
        <v>337</v>
      </c>
      <c r="C24" s="17" t="s">
        <v>393</v>
      </c>
      <c r="D24" s="11" t="s">
        <v>2</v>
      </c>
      <c r="E24" s="11" t="s">
        <v>502</v>
      </c>
      <c r="F24" s="18" t="s">
        <v>502</v>
      </c>
      <c r="G24" s="10">
        <v>41159</v>
      </c>
      <c r="H24" s="15" t="s">
        <v>868</v>
      </c>
      <c r="I24" s="11"/>
      <c r="J24" s="11">
        <f>IF(Tabla152[[#This Row],[Posicion 1]]=0,0,0.975^(Tabla152[[#This Row],[Posicion 1]]-1)*3000)</f>
        <v>0</v>
      </c>
      <c r="K24" s="11"/>
      <c r="L24" s="11">
        <f>IF(Tabla152[[#This Row],[Posición2]]=0,0,0.975^(Tabla152[[#This Row],[Posición2]]-1)*3000)</f>
        <v>0</v>
      </c>
      <c r="M24" s="18">
        <v>17</v>
      </c>
      <c r="N24" s="11">
        <f>IF(Tabla152[[#This Row],[Posición3]]=0,0,0.975^(Tabla152[[#This Row],[Posición3]]-1)*3000)</f>
        <v>2000.7605052744761</v>
      </c>
      <c r="O24" s="11"/>
      <c r="P24" s="11">
        <f>IF(Tabla152[[#This Row],[Posición4]]=0,0,0.975^(Tabla152[[#This Row],[Posición4]]-1)*3000)</f>
        <v>0</v>
      </c>
      <c r="Q24" s="11"/>
      <c r="R24" s="11">
        <f>IF(Tabla152[[#This Row],[Posición5]]=0,0,0.975^(Tabla152[[#This Row],[Posición5]]-1)*3000)</f>
        <v>0</v>
      </c>
      <c r="S24" s="11"/>
      <c r="T24" s="11">
        <f>IF(Tabla152[[#This Row],[Posición6]]=0,0,0.975^(Tabla152[[#This Row],[Posición6]]-1)*6000)</f>
        <v>0</v>
      </c>
      <c r="U24" s="29">
        <f>SUM(Tabla152[[#This Row],[Puntaje]],Tabla152[[#This Row],[Puntaje2]],Tabla152[[#This Row],[Puntaje3]],Tabla152[[#This Row],[Puntaje4]],Tabla152[[#This Row],[puntaje5]],Tabla152[[#This Row],[Puntaje6]])</f>
        <v>2000.7605052744761</v>
      </c>
    </row>
    <row r="25" spans="1:21" x14ac:dyDescent="0.35">
      <c r="A25" s="11"/>
      <c r="B25" s="30" t="s">
        <v>338</v>
      </c>
      <c r="C25" s="30" t="s">
        <v>394</v>
      </c>
      <c r="D25" s="32" t="s">
        <v>2</v>
      </c>
      <c r="E25" s="32" t="s">
        <v>883</v>
      </c>
      <c r="F25" s="31" t="s">
        <v>503</v>
      </c>
      <c r="G25" s="39">
        <v>40998</v>
      </c>
      <c r="H25" s="35" t="s">
        <v>868</v>
      </c>
      <c r="I25" s="32"/>
      <c r="J25" s="32">
        <f>IF(Tabla152[[#This Row],[Posicion 1]]=0,0,0.975^(Tabla152[[#This Row],[Posicion 1]]-1)*3000)</f>
        <v>0</v>
      </c>
      <c r="K25" s="32"/>
      <c r="L25" s="32">
        <f>IF(Tabla152[[#This Row],[Posición2]]=0,0,0.975^(Tabla152[[#This Row],[Posición2]]-1)*3000)</f>
        <v>0</v>
      </c>
      <c r="M25" s="31">
        <v>18</v>
      </c>
      <c r="N25" s="32">
        <f>IF(Tabla152[[#This Row],[Posición3]]=0,0,0.975^(Tabla152[[#This Row],[Posición3]]-1)*3000)</f>
        <v>1950.741492642614</v>
      </c>
      <c r="O25" s="32"/>
      <c r="P25" s="32">
        <f>IF(Tabla152[[#This Row],[Posición4]]=0,0,0.975^(Tabla152[[#This Row],[Posición4]]-1)*3000)</f>
        <v>0</v>
      </c>
      <c r="Q25" s="32"/>
      <c r="R25" s="32">
        <f>IF(Tabla152[[#This Row],[Posición5]]=0,0,0.975^(Tabla152[[#This Row],[Posición5]]-1)*3000)</f>
        <v>0</v>
      </c>
      <c r="S25" s="32"/>
      <c r="T25" s="32">
        <f>IF(Tabla152[[#This Row],[Posición6]]=0,0,0.975^(Tabla152[[#This Row],[Posición6]]-1)*6000)</f>
        <v>0</v>
      </c>
      <c r="U25" s="36">
        <f>SUM(Tabla152[[#This Row],[Puntaje]],Tabla152[[#This Row],[Puntaje2]],Tabla152[[#This Row],[Puntaje3]],Tabla152[[#This Row],[Puntaje4]],Tabla152[[#This Row],[puntaje5]],Tabla152[[#This Row],[Puntaje6]])</f>
        <v>1950.741492642614</v>
      </c>
    </row>
    <row r="26" spans="1:21" x14ac:dyDescent="0.35">
      <c r="A26" s="11"/>
      <c r="B26" s="30" t="s">
        <v>760</v>
      </c>
      <c r="C26" s="30" t="s">
        <v>761</v>
      </c>
      <c r="D26" s="31" t="s">
        <v>2</v>
      </c>
      <c r="E26" s="32" t="s">
        <v>883</v>
      </c>
      <c r="F26" s="33" t="s">
        <v>806</v>
      </c>
      <c r="G26" s="34">
        <v>31999</v>
      </c>
      <c r="H26" s="31" t="s">
        <v>105</v>
      </c>
      <c r="I26" s="32"/>
      <c r="J26" s="32">
        <f>IF(Tabla152[[#This Row],[Posicion 1]]=0,0,0.975^(Tabla152[[#This Row],[Posicion 1]]-1)*3000)</f>
        <v>0</v>
      </c>
      <c r="K26" s="32"/>
      <c r="L26" s="32">
        <f>IF(Tabla152[[#This Row],[Posición2]]=0,0,0.975^(Tabla152[[#This Row],[Posición2]]-1)*3000)</f>
        <v>0</v>
      </c>
      <c r="M26" s="32"/>
      <c r="N26" s="32">
        <f>IF(Tabla152[[#This Row],[Posición3]]=0,0,0.975^(Tabla152[[#This Row],[Posición3]]-1)*3000)</f>
        <v>0</v>
      </c>
      <c r="O26" s="32"/>
      <c r="P26" s="32">
        <f>IF(Tabla152[[#This Row],[Posición4]]=0,0,0.975^(Tabla152[[#This Row],[Posición4]]-1)*3000)</f>
        <v>0</v>
      </c>
      <c r="Q26" s="32"/>
      <c r="R26" s="32">
        <f>IF(Tabla152[[#This Row],[Posición5]]=0,0,0.975^(Tabla152[[#This Row],[Posición5]]-1)*3000)</f>
        <v>0</v>
      </c>
      <c r="S26" s="31">
        <v>1</v>
      </c>
      <c r="T26" s="32">
        <f>IF(Tabla152[[#This Row],[Posición6]]=0,0,0.975^(Tabla152[[#This Row],[Posición6]]-1)*6000)</f>
        <v>6000</v>
      </c>
      <c r="U26" s="36">
        <f>SUM(Tabla152[[#This Row],[Puntaje]],Tabla152[[#This Row],[Puntaje2]],Tabla152[[#This Row],[Puntaje3]],Tabla152[[#This Row],[Puntaje4]],Tabla152[[#This Row],[puntaje5]],Tabla152[[#This Row],[Puntaje6]])</f>
        <v>6000</v>
      </c>
    </row>
    <row r="27" spans="1:21" s="6" customFormat="1" x14ac:dyDescent="0.35">
      <c r="A27" s="11">
        <v>2</v>
      </c>
      <c r="B27" s="59" t="s">
        <v>640</v>
      </c>
      <c r="C27" s="59" t="s">
        <v>641</v>
      </c>
      <c r="D27" s="48" t="s">
        <v>2</v>
      </c>
      <c r="E27" s="48" t="s">
        <v>585</v>
      </c>
      <c r="F27" s="56" t="s">
        <v>585</v>
      </c>
      <c r="G27" s="57"/>
      <c r="H27" s="56" t="s">
        <v>105</v>
      </c>
      <c r="I27" s="48"/>
      <c r="J27" s="48">
        <f>IF(Tabla152[[#This Row],[Posicion 1]]=0,0,0.975^(Tabla152[[#This Row],[Posicion 1]]-1)*3000)</f>
        <v>0</v>
      </c>
      <c r="K27" s="48"/>
      <c r="L27" s="48">
        <f>IF(Tabla152[[#This Row],[Posición2]]=0,0,0.975^(Tabla152[[#This Row],[Posición2]]-1)*3000)</f>
        <v>0</v>
      </c>
      <c r="M27" s="48"/>
      <c r="N27" s="48">
        <f>IF(Tabla152[[#This Row],[Posición3]]=0,0,0.975^(Tabla152[[#This Row],[Posición3]]-1)*3000)</f>
        <v>0</v>
      </c>
      <c r="O27" s="60">
        <v>2</v>
      </c>
      <c r="P27" s="48">
        <f>IF(Tabla152[[#This Row],[Posición4]]=0,0,0.975^(Tabla152[[#This Row],[Posición4]]-1)*3000)</f>
        <v>2925</v>
      </c>
      <c r="Q27" s="48">
        <v>1</v>
      </c>
      <c r="R27" s="48">
        <f>IF(Tabla152[[#This Row],[Posición5]]=0,0,0.975^(Tabla152[[#This Row],[Posición5]]-1)*3000)</f>
        <v>3000</v>
      </c>
      <c r="S27" s="48"/>
      <c r="T27" s="48"/>
      <c r="U27" s="48">
        <f>SUM(Tabla152[[#This Row],[Puntaje]],Tabla152[[#This Row],[Puntaje2]],Tabla152[[#This Row],[Puntaje3]],Tabla152[[#This Row],[Puntaje4]],Tabla152[[#This Row],[puntaje5]],Tabla152[[#This Row],[Puntaje6]])</f>
        <v>5925</v>
      </c>
    </row>
    <row r="28" spans="1:21" x14ac:dyDescent="0.35">
      <c r="A28" s="11"/>
      <c r="B28" s="17" t="s">
        <v>291</v>
      </c>
      <c r="C28" s="17" t="s">
        <v>762</v>
      </c>
      <c r="D28" s="18" t="s">
        <v>2</v>
      </c>
      <c r="E28" s="11" t="s">
        <v>807</v>
      </c>
      <c r="F28" s="19" t="s">
        <v>807</v>
      </c>
      <c r="G28" s="20">
        <v>32815</v>
      </c>
      <c r="H28" s="18" t="s">
        <v>105</v>
      </c>
      <c r="I28" s="11"/>
      <c r="J28" s="11">
        <f>IF(Tabla152[[#This Row],[Posicion 1]]=0,0,0.975^(Tabla152[[#This Row],[Posicion 1]]-1)*3000)</f>
        <v>0</v>
      </c>
      <c r="K28" s="11"/>
      <c r="L28" s="11">
        <f>IF(Tabla152[[#This Row],[Posición2]]=0,0,0.975^(Tabla152[[#This Row],[Posición2]]-1)*3000)</f>
        <v>0</v>
      </c>
      <c r="M28" s="11"/>
      <c r="N28" s="11">
        <f>IF(Tabla152[[#This Row],[Posición3]]=0,0,0.975^(Tabla152[[#This Row],[Posición3]]-1)*3000)</f>
        <v>0</v>
      </c>
      <c r="O28" s="11"/>
      <c r="P28" s="11">
        <f>IF(Tabla152[[#This Row],[Posición4]]=0,0,0.975^(Tabla152[[#This Row],[Posición4]]-1)*3000)</f>
        <v>0</v>
      </c>
      <c r="Q28" s="11"/>
      <c r="R28" s="11">
        <f>IF(Tabla152[[#This Row],[Posición5]]=0,0,0.975^(Tabla152[[#This Row],[Posición5]]-1)*3000)</f>
        <v>0</v>
      </c>
      <c r="S28" s="18">
        <v>2</v>
      </c>
      <c r="T28" s="11">
        <f>IF(Tabla152[[#This Row],[Posición6]]=0,0,0.975^(Tabla152[[#This Row],[Posición6]]-1)*6000)</f>
        <v>5850</v>
      </c>
      <c r="U28" s="11">
        <f>SUM(Tabla152[[#This Row],[Puntaje]],Tabla152[[#This Row],[Puntaje2]],Tabla152[[#This Row],[Puntaje3]],Tabla152[[#This Row],[Puntaje4]],Tabla152[[#This Row],[puntaje5]],Tabla152[[#This Row],[Puntaje6]])</f>
        <v>5850</v>
      </c>
    </row>
    <row r="29" spans="1:21" s="6" customFormat="1" x14ac:dyDescent="0.35">
      <c r="A29" s="11"/>
      <c r="B29" s="17" t="s">
        <v>763</v>
      </c>
      <c r="C29" s="17" t="s">
        <v>764</v>
      </c>
      <c r="D29" s="18" t="s">
        <v>2</v>
      </c>
      <c r="E29" s="11" t="s">
        <v>808</v>
      </c>
      <c r="F29" s="19" t="s">
        <v>808</v>
      </c>
      <c r="G29" s="20">
        <v>32084</v>
      </c>
      <c r="H29" s="18" t="s">
        <v>105</v>
      </c>
      <c r="I29" s="11"/>
      <c r="J29" s="11">
        <f>IF(Tabla152[[#This Row],[Posicion 1]]=0,0,0.975^(Tabla152[[#This Row],[Posicion 1]]-1)*3000)</f>
        <v>0</v>
      </c>
      <c r="K29" s="11"/>
      <c r="L29" s="11">
        <f>IF(Tabla152[[#This Row],[Posición2]]=0,0,0.975^(Tabla152[[#This Row],[Posición2]]-1)*3000)</f>
        <v>0</v>
      </c>
      <c r="M29" s="11"/>
      <c r="N29" s="11">
        <f>IF(Tabla152[[#This Row],[Posición3]]=0,0,0.975^(Tabla152[[#This Row],[Posición3]]-1)*3000)</f>
        <v>0</v>
      </c>
      <c r="O29" s="11"/>
      <c r="P29" s="11">
        <f>IF(Tabla152[[#This Row],[Posición4]]=0,0,0.975^(Tabla152[[#This Row],[Posición4]]-1)*3000)</f>
        <v>0</v>
      </c>
      <c r="Q29" s="11"/>
      <c r="R29" s="11">
        <f>IF(Tabla152[[#This Row],[Posición5]]=0,0,0.975^(Tabla152[[#This Row],[Posición5]]-1)*3000)</f>
        <v>0</v>
      </c>
      <c r="S29" s="18">
        <v>3</v>
      </c>
      <c r="T29" s="11">
        <f>IF(Tabla152[[#This Row],[Posición6]]=0,0,0.975^(Tabla152[[#This Row],[Posición6]]-1)*6000)</f>
        <v>5703.75</v>
      </c>
      <c r="U29" s="29">
        <f>SUM(Tabla152[[#This Row],[Puntaje]],Tabla152[[#This Row],[Puntaje2]],Tabla152[[#This Row],[Puntaje3]],Tabla152[[#This Row],[Puntaje4]],Tabla152[[#This Row],[puntaje5]],Tabla152[[#This Row],[Puntaje6]])</f>
        <v>5703.75</v>
      </c>
    </row>
    <row r="30" spans="1:21" x14ac:dyDescent="0.35">
      <c r="A30" s="11"/>
      <c r="B30" s="30" t="s">
        <v>369</v>
      </c>
      <c r="C30" s="30" t="s">
        <v>765</v>
      </c>
      <c r="D30" s="31" t="s">
        <v>2</v>
      </c>
      <c r="E30" s="32" t="s">
        <v>883</v>
      </c>
      <c r="F30" s="33" t="s">
        <v>809</v>
      </c>
      <c r="G30" s="34">
        <v>31987</v>
      </c>
      <c r="H30" s="31" t="s">
        <v>105</v>
      </c>
      <c r="I30" s="32"/>
      <c r="J30" s="32">
        <f>IF(Tabla152[[#This Row],[Posicion 1]]=0,0,0.975^(Tabla152[[#This Row],[Posicion 1]]-1)*3000)</f>
        <v>0</v>
      </c>
      <c r="K30" s="32"/>
      <c r="L30" s="32">
        <f>IF(Tabla152[[#This Row],[Posición2]]=0,0,0.975^(Tabla152[[#This Row],[Posición2]]-1)*3000)</f>
        <v>0</v>
      </c>
      <c r="M30" s="32"/>
      <c r="N30" s="32">
        <f>IF(Tabla152[[#This Row],[Posición3]]=0,0,0.975^(Tabla152[[#This Row],[Posición3]]-1)*3000)</f>
        <v>0</v>
      </c>
      <c r="O30" s="32"/>
      <c r="P30" s="32">
        <f>IF(Tabla152[[#This Row],[Posición4]]=0,0,0.975^(Tabla152[[#This Row],[Posición4]]-1)*3000)</f>
        <v>0</v>
      </c>
      <c r="Q30" s="32"/>
      <c r="R30" s="32">
        <f>IF(Tabla152[[#This Row],[Posición5]]=0,0,0.975^(Tabla152[[#This Row],[Posición5]]-1)*3000)</f>
        <v>0</v>
      </c>
      <c r="S30" s="31">
        <v>5</v>
      </c>
      <c r="T30" s="32">
        <f>IF(Tabla152[[#This Row],[Posición6]]=0,0,0.975^(Tabla152[[#This Row],[Posición6]]-1)*6000)</f>
        <v>5422.1273437499995</v>
      </c>
      <c r="U30" s="36">
        <f>SUM(Tabla152[[#This Row],[Puntaje]],Tabla152[[#This Row],[Puntaje2]],Tabla152[[#This Row],[Puntaje3]],Tabla152[[#This Row],[Puntaje4]],Tabla152[[#This Row],[puntaje5]],Tabla152[[#This Row],[Puntaje6]])</f>
        <v>5422.1273437499995</v>
      </c>
    </row>
    <row r="31" spans="1:21" x14ac:dyDescent="0.35">
      <c r="A31" s="11"/>
      <c r="B31" s="41" t="s">
        <v>658</v>
      </c>
      <c r="C31" s="41" t="s">
        <v>659</v>
      </c>
      <c r="D31" s="32" t="s">
        <v>2</v>
      </c>
      <c r="E31" s="32" t="s">
        <v>883</v>
      </c>
      <c r="F31" s="31" t="s">
        <v>596</v>
      </c>
      <c r="G31" s="34"/>
      <c r="H31" s="31" t="s">
        <v>105</v>
      </c>
      <c r="I31" s="32"/>
      <c r="J31" s="32">
        <f>IF(Tabla152[[#This Row],[Posicion 1]]=0,0,0.975^(Tabla152[[#This Row],[Posicion 1]]-1)*3000)</f>
        <v>0</v>
      </c>
      <c r="K31" s="32"/>
      <c r="L31" s="32">
        <f>IF(Tabla152[[#This Row],[Posición2]]=0,0,0.975^(Tabla152[[#This Row],[Posición2]]-1)*3000)</f>
        <v>0</v>
      </c>
      <c r="M31" s="32"/>
      <c r="N31" s="32">
        <f>IF(Tabla152[[#This Row],[Posición3]]=0,0,0.975^(Tabla152[[#This Row],[Posición3]]-1)*3000)</f>
        <v>0</v>
      </c>
      <c r="O31" s="42">
        <v>7</v>
      </c>
      <c r="P31" s="32">
        <f>IF(Tabla152[[#This Row],[Posición4]]=0,0,0.975^(Tabla152[[#This Row],[Posición4]]-1)*3000)</f>
        <v>2577.2049030761714</v>
      </c>
      <c r="Q31" s="32">
        <v>5</v>
      </c>
      <c r="R31" s="32">
        <f>IF(Tabla152[[#This Row],[Posición5]]=0,0,0.975^(Tabla152[[#This Row],[Posición5]]-1)*3000)</f>
        <v>2711.0636718749997</v>
      </c>
      <c r="S31" s="32"/>
      <c r="T31" s="32">
        <f>IF(Tabla152[[#This Row],[Posición6]]=0,0,0.975^(Tabla152[[#This Row],[Posición6]]-1)*6000)</f>
        <v>0</v>
      </c>
      <c r="U31" s="36">
        <f>SUM(Tabla152[[#This Row],[Puntaje]],Tabla152[[#This Row],[Puntaje2]],Tabla152[[#This Row],[Puntaje3]],Tabla152[[#This Row],[Puntaje4]],Tabla152[[#This Row],[puntaje5]],Tabla152[[#This Row],[Puntaje6]])</f>
        <v>5288.2685749511711</v>
      </c>
    </row>
    <row r="32" spans="1:21" x14ac:dyDescent="0.35">
      <c r="A32" s="11"/>
      <c r="B32" s="41" t="s">
        <v>668</v>
      </c>
      <c r="C32" s="41" t="s">
        <v>669</v>
      </c>
      <c r="D32" s="32" t="s">
        <v>2</v>
      </c>
      <c r="E32" s="32" t="s">
        <v>883</v>
      </c>
      <c r="F32" s="31" t="s">
        <v>602</v>
      </c>
      <c r="G32" s="34"/>
      <c r="H32" s="31" t="s">
        <v>105</v>
      </c>
      <c r="I32" s="32"/>
      <c r="J32" s="32">
        <f>IF(Tabla152[[#This Row],[Posicion 1]]=0,0,0.975^(Tabla152[[#This Row],[Posicion 1]]-1)*3000)</f>
        <v>0</v>
      </c>
      <c r="K32" s="32"/>
      <c r="L32" s="32">
        <f>IF(Tabla152[[#This Row],[Posición2]]=0,0,0.975^(Tabla152[[#This Row],[Posición2]]-1)*3000)</f>
        <v>0</v>
      </c>
      <c r="M32" s="32"/>
      <c r="N32" s="32">
        <f>IF(Tabla152[[#This Row],[Posición3]]=0,0,0.975^(Tabla152[[#This Row],[Posición3]]-1)*3000)</f>
        <v>0</v>
      </c>
      <c r="O32" s="42">
        <v>11</v>
      </c>
      <c r="P32" s="32">
        <f>IF(Tabla152[[#This Row],[Posición4]]=0,0,0.975^(Tabla152[[#This Row],[Posición4]]-1)*3000)</f>
        <v>2328.9888625693125</v>
      </c>
      <c r="Q32" s="32">
        <v>6</v>
      </c>
      <c r="R32" s="32">
        <f>IF(Tabla152[[#This Row],[Posición5]]=0,0,0.975^(Tabla152[[#This Row],[Posición5]]-1)*3000)</f>
        <v>2643.2870800781247</v>
      </c>
      <c r="S32" s="32"/>
      <c r="T32" s="32">
        <f>IF(Tabla152[[#This Row],[Posición6]]=0,0,0.975^(Tabla152[[#This Row],[Posición6]]-1)*6000)</f>
        <v>0</v>
      </c>
      <c r="U32" s="36">
        <f>SUM(Tabla152[[#This Row],[Puntaje]],Tabla152[[#This Row],[Puntaje2]],Tabla152[[#This Row],[Puntaje3]],Tabla152[[#This Row],[Puntaje4]],Tabla152[[#This Row],[puntaje5]],Tabla152[[#This Row],[Puntaje6]])</f>
        <v>4972.2759426474368</v>
      </c>
    </row>
    <row r="33" spans="1:21" x14ac:dyDescent="0.35">
      <c r="A33" s="11"/>
      <c r="B33" s="37" t="s">
        <v>172</v>
      </c>
      <c r="C33" s="37" t="s">
        <v>208</v>
      </c>
      <c r="D33" s="32" t="s">
        <v>2</v>
      </c>
      <c r="E33" s="32" t="s">
        <v>883</v>
      </c>
      <c r="F33" s="38" t="s">
        <v>129</v>
      </c>
      <c r="G33" s="39">
        <v>31790</v>
      </c>
      <c r="H33" s="31" t="s">
        <v>105</v>
      </c>
      <c r="I33" s="40">
        <v>39</v>
      </c>
      <c r="J33" s="32">
        <f>IF(Tabla152[[#This Row],[Posicion 1]]=0,0,0.975^(Tabla152[[#This Row],[Posicion 1]]-1)*3000)</f>
        <v>1146.2956682852239</v>
      </c>
      <c r="K33" s="32"/>
      <c r="L33" s="32">
        <f>IF(Tabla152[[#This Row],[Posición2]]=0,0,0.975^(Tabla152[[#This Row],[Posición2]]-1)*3000)</f>
        <v>0</v>
      </c>
      <c r="M33" s="32"/>
      <c r="N33" s="32">
        <f>IF(Tabla152[[#This Row],[Posición3]]=0,0,0.975^(Tabla152[[#This Row],[Posición3]]-1)*3000)</f>
        <v>0</v>
      </c>
      <c r="O33" s="32">
        <v>4</v>
      </c>
      <c r="P33" s="32">
        <f>IF(Tabla152[[#This Row],[Posición4]]=0,0,0.975^(Tabla152[[#This Row],[Posición4]]-1)*3000)</f>
        <v>2780.578125</v>
      </c>
      <c r="Q33" s="32"/>
      <c r="R33" s="32">
        <f>IF(Tabla152[[#This Row],[Posición5]]=0,0,0.975^(Tabla152[[#This Row],[Posición5]]-1)*3000)</f>
        <v>0</v>
      </c>
      <c r="S33" s="32"/>
      <c r="T33" s="32">
        <f>IF(Tabla152[[#This Row],[Posición6]]=0,0,0.975^(Tabla152[[#This Row],[Posición6]]-1)*6000)</f>
        <v>0</v>
      </c>
      <c r="U33" s="36">
        <f>SUM(Tabla152[[#This Row],[Puntaje]],Tabla152[[#This Row],[Puntaje2]],Tabla152[[#This Row],[Puntaje3]],Tabla152[[#This Row],[Puntaje4]],Tabla152[[#This Row],[puntaje5]],Tabla152[[#This Row],[Puntaje6]])</f>
        <v>3926.8737932852237</v>
      </c>
    </row>
    <row r="34" spans="1:21" x14ac:dyDescent="0.35">
      <c r="A34" s="11"/>
      <c r="B34" s="43" t="s">
        <v>206</v>
      </c>
      <c r="C34" s="43" t="s">
        <v>283</v>
      </c>
      <c r="D34" s="32" t="s">
        <v>2</v>
      </c>
      <c r="E34" s="32" t="s">
        <v>883</v>
      </c>
      <c r="F34" s="38" t="s">
        <v>467</v>
      </c>
      <c r="G34" s="39">
        <v>31810</v>
      </c>
      <c r="H34" s="31" t="s">
        <v>105</v>
      </c>
      <c r="I34" s="32"/>
      <c r="J34" s="32">
        <f>IF(Tabla152[[#This Row],[Posicion 1]]=0,0,0.975^(Tabla152[[#This Row],[Posicion 1]]-1)*3000)</f>
        <v>0</v>
      </c>
      <c r="K34" s="44">
        <v>1</v>
      </c>
      <c r="L34" s="32">
        <f>IF(Tabla152[[#This Row],[Posición2]]=0,0,0.975^(Tabla152[[#This Row],[Posición2]]-1)*3000)</f>
        <v>3000</v>
      </c>
      <c r="M34" s="32"/>
      <c r="N34" s="32">
        <f>IF(Tabla152[[#This Row],[Posición3]]=0,0,0.975^(Tabla152[[#This Row],[Posición3]]-1)*3000)</f>
        <v>0</v>
      </c>
      <c r="O34" s="32"/>
      <c r="P34" s="32">
        <f>IF(Tabla152[[#This Row],[Posición4]]=0,0,0.975^(Tabla152[[#This Row],[Posición4]]-1)*3000)</f>
        <v>0</v>
      </c>
      <c r="Q34" s="32"/>
      <c r="R34" s="32">
        <f>IF(Tabla152[[#This Row],[Posición5]]=0,0,0.975^(Tabla152[[#This Row],[Posición5]]-1)*3000)</f>
        <v>0</v>
      </c>
      <c r="S34" s="32"/>
      <c r="T34" s="32">
        <f>IF(Tabla152[[#This Row],[Posición6]]=0,0,0.975^(Tabla152[[#This Row],[Posición6]]-1)*6000)</f>
        <v>0</v>
      </c>
      <c r="U34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35" spans="1:21" s="6" customFormat="1" x14ac:dyDescent="0.35">
      <c r="A35" s="11"/>
      <c r="B35" s="17" t="s">
        <v>358</v>
      </c>
      <c r="C35" s="17" t="s">
        <v>428</v>
      </c>
      <c r="D35" s="11" t="s">
        <v>2</v>
      </c>
      <c r="E35" s="11" t="s">
        <v>544</v>
      </c>
      <c r="F35" s="18" t="s">
        <v>544</v>
      </c>
      <c r="G35" s="10">
        <v>31981</v>
      </c>
      <c r="H35" s="18" t="s">
        <v>105</v>
      </c>
      <c r="I35" s="11"/>
      <c r="J35" s="11">
        <f>IF(Tabla152[[#This Row],[Posicion 1]]=0,0,0.975^(Tabla152[[#This Row],[Posicion 1]]-1)*3000)</f>
        <v>0</v>
      </c>
      <c r="K35" s="11"/>
      <c r="L35" s="11">
        <f>IF(Tabla152[[#This Row],[Posición2]]=0,0,0.975^(Tabla152[[#This Row],[Posición2]]-1)*3000)</f>
        <v>0</v>
      </c>
      <c r="M35" s="18">
        <v>1</v>
      </c>
      <c r="N35" s="11">
        <f>IF(Tabla152[[#This Row],[Posición3]]=0,0,0.975^(Tabla152[[#This Row],[Posición3]]-1)*3000)</f>
        <v>3000</v>
      </c>
      <c r="O35" s="11"/>
      <c r="P35" s="11">
        <f>IF(Tabla152[[#This Row],[Posición4]]=0,0,0.975^(Tabla152[[#This Row],[Posición4]]-1)*3000)</f>
        <v>0</v>
      </c>
      <c r="Q35" s="11"/>
      <c r="R35" s="11">
        <f>IF(Tabla152[[#This Row],[Posición5]]=0,0,0.975^(Tabla152[[#This Row],[Posición5]]-1)*3000)</f>
        <v>0</v>
      </c>
      <c r="S35" s="11"/>
      <c r="T35" s="11">
        <f>IF(Tabla152[[#This Row],[Posición6]]=0,0,0.975^(Tabla152[[#This Row],[Posición6]]-1)*6000)</f>
        <v>0</v>
      </c>
      <c r="U35" s="29">
        <f>SUM(Tabla152[[#This Row],[Puntaje]],Tabla152[[#This Row],[Puntaje2]],Tabla152[[#This Row],[Puntaje3]],Tabla152[[#This Row],[Puntaje4]],Tabla152[[#This Row],[puntaje5]],Tabla152[[#This Row],[Puntaje6]])</f>
        <v>3000</v>
      </c>
    </row>
    <row r="36" spans="1:21" x14ac:dyDescent="0.35">
      <c r="A36" s="11"/>
      <c r="B36" s="41" t="s">
        <v>635</v>
      </c>
      <c r="C36" s="41" t="s">
        <v>636</v>
      </c>
      <c r="D36" s="32" t="s">
        <v>2</v>
      </c>
      <c r="E36" s="32" t="s">
        <v>883</v>
      </c>
      <c r="F36" s="31" t="s">
        <v>582</v>
      </c>
      <c r="G36" s="34"/>
      <c r="H36" s="31" t="s">
        <v>105</v>
      </c>
      <c r="I36" s="32"/>
      <c r="J36" s="32">
        <f>IF(Tabla152[[#This Row],[Posicion 1]]=0,0,0.975^(Tabla152[[#This Row],[Posicion 1]]-1)*3000)</f>
        <v>0</v>
      </c>
      <c r="K36" s="32"/>
      <c r="L36" s="32">
        <f>IF(Tabla152[[#This Row],[Posición2]]=0,0,0.975^(Tabla152[[#This Row],[Posición2]]-1)*3000)</f>
        <v>0</v>
      </c>
      <c r="M36" s="32"/>
      <c r="N36" s="32">
        <f>IF(Tabla152[[#This Row],[Posición3]]=0,0,0.975^(Tabla152[[#This Row],[Posición3]]-1)*3000)</f>
        <v>0</v>
      </c>
      <c r="O36" s="42">
        <v>1</v>
      </c>
      <c r="P36" s="32">
        <f>IF(Tabla152[[#This Row],[Posición4]]=0,0,0.975^(Tabla152[[#This Row],[Posición4]]-1)*3000)</f>
        <v>3000</v>
      </c>
      <c r="Q36" s="32"/>
      <c r="R36" s="32">
        <f>IF(Tabla152[[#This Row],[Posición5]]=0,0,0.975^(Tabla152[[#This Row],[Posición5]]-1)*3000)</f>
        <v>0</v>
      </c>
      <c r="S36" s="32"/>
      <c r="T36" s="32">
        <f>IF(Tabla152[[#This Row],[Posición6]]=0,0,0.975^(Tabla152[[#This Row],[Posición6]]-1)*6000)</f>
        <v>0</v>
      </c>
      <c r="U36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37" spans="1:21" s="6" customFormat="1" x14ac:dyDescent="0.35">
      <c r="A37" s="11"/>
      <c r="B37" s="17" t="s">
        <v>359</v>
      </c>
      <c r="C37" s="17" t="s">
        <v>429</v>
      </c>
      <c r="D37" s="11" t="s">
        <v>2</v>
      </c>
      <c r="E37" s="11" t="s">
        <v>545</v>
      </c>
      <c r="F37" s="18" t="s">
        <v>545</v>
      </c>
      <c r="G37" s="10">
        <v>31519</v>
      </c>
      <c r="H37" s="18" t="s">
        <v>105</v>
      </c>
      <c r="I37" s="11"/>
      <c r="J37" s="11">
        <f>IF(Tabla152[[#This Row],[Posicion 1]]=0,0,0.975^(Tabla152[[#This Row],[Posicion 1]]-1)*3000)</f>
        <v>0</v>
      </c>
      <c r="K37" s="11"/>
      <c r="L37" s="11">
        <f>IF(Tabla152[[#This Row],[Posición2]]=0,0,0.975^(Tabla152[[#This Row],[Posición2]]-1)*3000)</f>
        <v>0</v>
      </c>
      <c r="M37" s="18">
        <v>2</v>
      </c>
      <c r="N37" s="11">
        <f>IF(Tabla152[[#This Row],[Posición3]]=0,0,0.975^(Tabla152[[#This Row],[Posición3]]-1)*3000)</f>
        <v>2925</v>
      </c>
      <c r="O37" s="11"/>
      <c r="P37" s="11">
        <f>IF(Tabla152[[#This Row],[Posición4]]=0,0,0.975^(Tabla152[[#This Row],[Posición4]]-1)*3000)</f>
        <v>0</v>
      </c>
      <c r="Q37" s="11"/>
      <c r="R37" s="11">
        <f>IF(Tabla152[[#This Row],[Posición5]]=0,0,0.975^(Tabla152[[#This Row],[Posición5]]-1)*3000)</f>
        <v>0</v>
      </c>
      <c r="S37" s="11"/>
      <c r="T37" s="11">
        <f>IF(Tabla152[[#This Row],[Posición6]]=0,0,0.975^(Tabla152[[#This Row],[Posición6]]-1)*6000)</f>
        <v>0</v>
      </c>
      <c r="U37" s="29">
        <f>SUM(Tabla152[[#This Row],[Puntaje]],Tabla152[[#This Row],[Puntaje2]],Tabla152[[#This Row],[Puntaje3]],Tabla152[[#This Row],[Puntaje4]],Tabla152[[#This Row],[puntaje5]],Tabla152[[#This Row],[Puntaje6]])</f>
        <v>2925</v>
      </c>
    </row>
    <row r="38" spans="1:21" x14ac:dyDescent="0.35">
      <c r="A38" s="11"/>
      <c r="B38" s="30" t="s">
        <v>77</v>
      </c>
      <c r="C38" s="30" t="s">
        <v>849</v>
      </c>
      <c r="D38" s="31" t="s">
        <v>2</v>
      </c>
      <c r="E38" s="32" t="s">
        <v>883</v>
      </c>
      <c r="F38" s="45" t="s">
        <v>829</v>
      </c>
      <c r="G38" s="34">
        <v>31839</v>
      </c>
      <c r="H38" s="31" t="s">
        <v>105</v>
      </c>
      <c r="I38" s="32"/>
      <c r="J38" s="32">
        <f>IF(Tabla152[[#This Row],[Posicion 1]]=0,0,0.975^(Tabla152[[#This Row],[Posicion 1]]-1)*3000)</f>
        <v>0</v>
      </c>
      <c r="K38" s="32"/>
      <c r="L38" s="32">
        <f>IF(Tabla152[[#This Row],[Posición2]]=0,0,0.975^(Tabla152[[#This Row],[Posición2]]-1)*3000)</f>
        <v>0</v>
      </c>
      <c r="M38" s="32"/>
      <c r="N38" s="32">
        <f>IF(Tabla152[[#This Row],[Posición3]]=0,0,0.975^(Tabla152[[#This Row],[Posición3]]-1)*3000)</f>
        <v>0</v>
      </c>
      <c r="O38" s="32"/>
      <c r="P38" s="32">
        <f>IF(Tabla152[[#This Row],[Posición4]]=0,0,0.975^(Tabla152[[#This Row],[Posición4]]-1)*3000)</f>
        <v>0</v>
      </c>
      <c r="Q38" s="32">
        <v>2</v>
      </c>
      <c r="R38" s="32">
        <f>IF(Tabla152[[#This Row],[Posición5]]=0,0,0.975^(Tabla152[[#This Row],[Posición5]]-1)*3000)</f>
        <v>2925</v>
      </c>
      <c r="S38" s="32"/>
      <c r="T38" s="32">
        <f>IF(Tabla152[[#This Row],[Posición6]]=0,0,0.975^(Tabla152[[#This Row],[Posición6]]-1)*6000)</f>
        <v>0</v>
      </c>
      <c r="U38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39" spans="1:21" s="6" customFormat="1" x14ac:dyDescent="0.35">
      <c r="A39" s="11"/>
      <c r="B39" s="43" t="s">
        <v>295</v>
      </c>
      <c r="C39" s="43" t="s">
        <v>294</v>
      </c>
      <c r="D39" s="32" t="s">
        <v>2</v>
      </c>
      <c r="E39" s="32" t="s">
        <v>883</v>
      </c>
      <c r="F39" s="38" t="s">
        <v>473</v>
      </c>
      <c r="G39" s="39">
        <v>31429</v>
      </c>
      <c r="H39" s="31" t="s">
        <v>105</v>
      </c>
      <c r="I39" s="32"/>
      <c r="J39" s="32">
        <f>IF(Tabla152[[#This Row],[Posicion 1]]=0,0,0.975^(Tabla152[[#This Row],[Posicion 1]]-1)*3000)</f>
        <v>0</v>
      </c>
      <c r="K39" s="44">
        <v>3</v>
      </c>
      <c r="L39" s="32">
        <f>IF(Tabla152[[#This Row],[Posición2]]=0,0,0.975^(Tabla152[[#This Row],[Posición2]]-1)*3000)</f>
        <v>2851.875</v>
      </c>
      <c r="M39" s="32"/>
      <c r="N39" s="32">
        <f>IF(Tabla152[[#This Row],[Posición3]]=0,0,0.975^(Tabla152[[#This Row],[Posición3]]-1)*3000)</f>
        <v>0</v>
      </c>
      <c r="O39" s="32"/>
      <c r="P39" s="32">
        <f>IF(Tabla152[[#This Row],[Posición4]]=0,0,0.975^(Tabla152[[#This Row],[Posición4]]-1)*3000)</f>
        <v>0</v>
      </c>
      <c r="Q39" s="32"/>
      <c r="R39" s="32">
        <f>IF(Tabla152[[#This Row],[Posición5]]=0,0,0.975^(Tabla152[[#This Row],[Posición5]]-1)*3000)</f>
        <v>0</v>
      </c>
      <c r="S39" s="32"/>
      <c r="T39" s="32">
        <f>IF(Tabla152[[#This Row],[Posición6]]=0,0,0.975^(Tabla152[[#This Row],[Posición6]]-1)*6000)</f>
        <v>0</v>
      </c>
      <c r="U39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40" spans="1:21" x14ac:dyDescent="0.35">
      <c r="A40" s="11"/>
      <c r="B40" s="41" t="s">
        <v>645</v>
      </c>
      <c r="C40" s="41" t="s">
        <v>646</v>
      </c>
      <c r="D40" s="32" t="s">
        <v>2</v>
      </c>
      <c r="E40" s="32" t="s">
        <v>883</v>
      </c>
      <c r="F40" s="31" t="s">
        <v>589</v>
      </c>
      <c r="G40" s="34"/>
      <c r="H40" s="31" t="s">
        <v>105</v>
      </c>
      <c r="I40" s="32"/>
      <c r="J40" s="32">
        <f>IF(Tabla152[[#This Row],[Posicion 1]]=0,0,0.975^(Tabla152[[#This Row],[Posicion 1]]-1)*3000)</f>
        <v>0</v>
      </c>
      <c r="K40" s="32"/>
      <c r="L40" s="32">
        <f>IF(Tabla152[[#This Row],[Posición2]]=0,0,0.975^(Tabla152[[#This Row],[Posición2]]-1)*3000)</f>
        <v>0</v>
      </c>
      <c r="M40" s="32"/>
      <c r="N40" s="32">
        <f>IF(Tabla152[[#This Row],[Posición3]]=0,0,0.975^(Tabla152[[#This Row],[Posición3]]-1)*3000)</f>
        <v>0</v>
      </c>
      <c r="O40" s="42">
        <v>3</v>
      </c>
      <c r="P40" s="32">
        <f>IF(Tabla152[[#This Row],[Posición4]]=0,0,0.975^(Tabla152[[#This Row],[Posición4]]-1)*3000)</f>
        <v>2851.875</v>
      </c>
      <c r="Q40" s="32"/>
      <c r="R40" s="32">
        <f>IF(Tabla152[[#This Row],[Posición5]]=0,0,0.975^(Tabla152[[#This Row],[Posición5]]-1)*3000)</f>
        <v>0</v>
      </c>
      <c r="S40" s="32"/>
      <c r="T40" s="32">
        <f>IF(Tabla152[[#This Row],[Posición6]]=0,0,0.975^(Tabla152[[#This Row],[Posición6]]-1)*6000)</f>
        <v>0</v>
      </c>
      <c r="U40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41" spans="1:21" s="6" customFormat="1" x14ac:dyDescent="0.35">
      <c r="A41" s="11"/>
      <c r="B41" s="17" t="s">
        <v>179</v>
      </c>
      <c r="C41" s="17" t="s">
        <v>430</v>
      </c>
      <c r="D41" s="11" t="s">
        <v>2</v>
      </c>
      <c r="E41" s="11" t="s">
        <v>546</v>
      </c>
      <c r="F41" s="18" t="s">
        <v>546</v>
      </c>
      <c r="G41" s="10">
        <v>31750</v>
      </c>
      <c r="H41" s="18" t="s">
        <v>105</v>
      </c>
      <c r="I41" s="11"/>
      <c r="J41" s="11">
        <f>IF(Tabla152[[#This Row],[Posicion 1]]=0,0,0.975^(Tabla152[[#This Row],[Posicion 1]]-1)*3000)</f>
        <v>0</v>
      </c>
      <c r="K41" s="11"/>
      <c r="L41" s="11">
        <f>IF(Tabla152[[#This Row],[Posición2]]=0,0,0.975^(Tabla152[[#This Row],[Posición2]]-1)*3000)</f>
        <v>0</v>
      </c>
      <c r="M41" s="18">
        <v>4</v>
      </c>
      <c r="N41" s="11">
        <f>IF(Tabla152[[#This Row],[Posición3]]=0,0,0.975^(Tabla152[[#This Row],[Posición3]]-1)*3000)</f>
        <v>2780.578125</v>
      </c>
      <c r="O41" s="11"/>
      <c r="P41" s="11">
        <f>IF(Tabla152[[#This Row],[Posición4]]=0,0,0.975^(Tabla152[[#This Row],[Posición4]]-1)*3000)</f>
        <v>0</v>
      </c>
      <c r="Q41" s="11"/>
      <c r="R41" s="11">
        <f>IF(Tabla152[[#This Row],[Posición5]]=0,0,0.975^(Tabla152[[#This Row],[Posición5]]-1)*3000)</f>
        <v>0</v>
      </c>
      <c r="S41" s="11"/>
      <c r="T41" s="11">
        <f>IF(Tabla152[[#This Row],[Posición6]]=0,0,0.975^(Tabla152[[#This Row],[Posición6]]-1)*6000)</f>
        <v>0</v>
      </c>
      <c r="U41" s="29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42" spans="1:21" x14ac:dyDescent="0.35">
      <c r="A42" s="11"/>
      <c r="B42" s="41" t="s">
        <v>706</v>
      </c>
      <c r="C42" s="41" t="s">
        <v>707</v>
      </c>
      <c r="D42" s="32" t="s">
        <v>2</v>
      </c>
      <c r="E42" s="32" t="s">
        <v>883</v>
      </c>
      <c r="F42" s="31" t="s">
        <v>625</v>
      </c>
      <c r="G42" s="34"/>
      <c r="H42" s="31" t="s">
        <v>105</v>
      </c>
      <c r="I42" s="32"/>
      <c r="J42" s="32">
        <f>IF(Tabla152[[#This Row],[Posicion 1]]=0,0,0.975^(Tabla152[[#This Row],[Posicion 1]]-1)*3000)</f>
        <v>0</v>
      </c>
      <c r="K42" s="32"/>
      <c r="L42" s="32">
        <f>IF(Tabla152[[#This Row],[Posición2]]=0,0,0.975^(Tabla152[[#This Row],[Posición2]]-1)*3000)</f>
        <v>0</v>
      </c>
      <c r="M42" s="32"/>
      <c r="N42" s="32">
        <f>IF(Tabla152[[#This Row],[Posición3]]=0,0,0.975^(Tabla152[[#This Row],[Posición3]]-1)*3000)</f>
        <v>0</v>
      </c>
      <c r="O42" s="42">
        <v>4</v>
      </c>
      <c r="P42" s="32">
        <f>IF(Tabla152[[#This Row],[Posición4]]=0,0,0.975^(Tabla152[[#This Row],[Posición4]]-1)*3000)</f>
        <v>2780.578125</v>
      </c>
      <c r="Q42" s="32"/>
      <c r="R42" s="32">
        <f>IF(Tabla152[[#This Row],[Posición5]]=0,0,0.975^(Tabla152[[#This Row],[Posición5]]-1)*3000)</f>
        <v>0</v>
      </c>
      <c r="S42" s="32"/>
      <c r="T42" s="32">
        <f>IF(Tabla152[[#This Row],[Posición6]]=0,0,0.975^(Tabla152[[#This Row],[Posición6]]-1)*6000)</f>
        <v>0</v>
      </c>
      <c r="U42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43" spans="1:21" s="6" customFormat="1" x14ac:dyDescent="0.35">
      <c r="A43" s="11"/>
      <c r="B43" s="30" t="s">
        <v>854</v>
      </c>
      <c r="C43" s="30" t="s">
        <v>855</v>
      </c>
      <c r="D43" s="31" t="s">
        <v>2</v>
      </c>
      <c r="E43" s="32" t="s">
        <v>883</v>
      </c>
      <c r="F43" s="45" t="s">
        <v>832</v>
      </c>
      <c r="G43" s="34">
        <v>32768</v>
      </c>
      <c r="H43" s="31" t="s">
        <v>105</v>
      </c>
      <c r="I43" s="32"/>
      <c r="J43" s="32">
        <f>IF(Tabla152[[#This Row],[Posicion 1]]=0,0,0.975^(Tabla152[[#This Row],[Posicion 1]]-1)*3000)</f>
        <v>0</v>
      </c>
      <c r="K43" s="32"/>
      <c r="L43" s="32">
        <f>IF(Tabla152[[#This Row],[Posición2]]=0,0,0.975^(Tabla152[[#This Row],[Posición2]]-1)*3000)</f>
        <v>0</v>
      </c>
      <c r="M43" s="32"/>
      <c r="N43" s="32">
        <f>IF(Tabla152[[#This Row],[Posición3]]=0,0,0.975^(Tabla152[[#This Row],[Posición3]]-1)*3000)</f>
        <v>0</v>
      </c>
      <c r="O43" s="32"/>
      <c r="P43" s="32">
        <f>IF(Tabla152[[#This Row],[Posición4]]=0,0,0.975^(Tabla152[[#This Row],[Posición4]]-1)*3000)</f>
        <v>0</v>
      </c>
      <c r="Q43" s="32">
        <v>4</v>
      </c>
      <c r="R43" s="32">
        <f>IF(Tabla152[[#This Row],[Posición5]]=0,0,0.975^(Tabla152[[#This Row],[Posición5]]-1)*3000)</f>
        <v>2780.578125</v>
      </c>
      <c r="S43" s="32"/>
      <c r="T43" s="32">
        <f>IF(Tabla152[[#This Row],[Posición6]]=0,0,0.975^(Tabla152[[#This Row],[Posición6]]-1)*6000)</f>
        <v>0</v>
      </c>
      <c r="U43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44" spans="1:21" x14ac:dyDescent="0.35">
      <c r="A44" s="11"/>
      <c r="B44" s="43" t="s">
        <v>245</v>
      </c>
      <c r="C44" s="43" t="s">
        <v>329</v>
      </c>
      <c r="D44" s="32" t="s">
        <v>2</v>
      </c>
      <c r="E44" s="32" t="s">
        <v>883</v>
      </c>
      <c r="F44" s="31" t="s">
        <v>576</v>
      </c>
      <c r="G44" s="39">
        <v>32420</v>
      </c>
      <c r="H44" s="31" t="s">
        <v>105</v>
      </c>
      <c r="I44" s="32"/>
      <c r="J44" s="32">
        <f>IF(Tabla152[[#This Row],[Posicion 1]]=0,0,0.975^(Tabla152[[#This Row],[Posicion 1]]-1)*3000)</f>
        <v>0</v>
      </c>
      <c r="K44" s="44">
        <v>5</v>
      </c>
      <c r="L44" s="32">
        <f>IF(Tabla152[[#This Row],[Posición2]]=0,0,0.975^(Tabla152[[#This Row],[Posición2]]-1)*3000)</f>
        <v>2711.0636718749997</v>
      </c>
      <c r="M44" s="32"/>
      <c r="N44" s="32">
        <f>IF(Tabla152[[#This Row],[Posición3]]=0,0,0.975^(Tabla152[[#This Row],[Posición3]]-1)*3000)</f>
        <v>0</v>
      </c>
      <c r="O44" s="32"/>
      <c r="P44" s="32">
        <f>IF(Tabla152[[#This Row],[Posición4]]=0,0,0.975^(Tabla152[[#This Row],[Posición4]]-1)*3000)</f>
        <v>0</v>
      </c>
      <c r="Q44" s="32"/>
      <c r="R44" s="32">
        <f>IF(Tabla152[[#This Row],[Posición5]]=0,0,0.975^(Tabla152[[#This Row],[Posición5]]-1)*3000)</f>
        <v>0</v>
      </c>
      <c r="S44" s="32"/>
      <c r="T44" s="32">
        <f>IF(Tabla152[[#This Row],[Posición6]]=0,0,0.975^(Tabla152[[#This Row],[Posición6]]-1)*6000)</f>
        <v>0</v>
      </c>
      <c r="U44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45" spans="1:21" s="6" customFormat="1" x14ac:dyDescent="0.35">
      <c r="A45" s="11"/>
      <c r="B45" s="30" t="s">
        <v>293</v>
      </c>
      <c r="C45" s="30" t="s">
        <v>431</v>
      </c>
      <c r="D45" s="32" t="s">
        <v>2</v>
      </c>
      <c r="E45" s="32" t="s">
        <v>883</v>
      </c>
      <c r="F45" s="31" t="s">
        <v>547</v>
      </c>
      <c r="G45" s="39">
        <v>31281</v>
      </c>
      <c r="H45" s="31" t="s">
        <v>105</v>
      </c>
      <c r="I45" s="32"/>
      <c r="J45" s="32">
        <f>IF(Tabla152[[#This Row],[Posicion 1]]=0,0,0.975^(Tabla152[[#This Row],[Posicion 1]]-1)*3000)</f>
        <v>0</v>
      </c>
      <c r="K45" s="32"/>
      <c r="L45" s="32">
        <f>IF(Tabla152[[#This Row],[Posición2]]=0,0,0.975^(Tabla152[[#This Row],[Posición2]]-1)*3000)</f>
        <v>0</v>
      </c>
      <c r="M45" s="31">
        <v>5</v>
      </c>
      <c r="N45" s="32">
        <f>IF(Tabla152[[#This Row],[Posición3]]=0,0,0.975^(Tabla152[[#This Row],[Posición3]]-1)*3000)</f>
        <v>2711.0636718749997</v>
      </c>
      <c r="O45" s="32"/>
      <c r="P45" s="32">
        <f>IF(Tabla152[[#This Row],[Posición4]]=0,0,0.975^(Tabla152[[#This Row],[Posición4]]-1)*3000)</f>
        <v>0</v>
      </c>
      <c r="Q45" s="32"/>
      <c r="R45" s="32">
        <f>IF(Tabla152[[#This Row],[Posición5]]=0,0,0.975^(Tabla152[[#This Row],[Posición5]]-1)*3000)</f>
        <v>0</v>
      </c>
      <c r="S45" s="32"/>
      <c r="T45" s="32">
        <f>IF(Tabla152[[#This Row],[Posición6]]=0,0,0.975^(Tabla152[[#This Row],[Posición6]]-1)*6000)</f>
        <v>0</v>
      </c>
      <c r="U45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46" spans="1:21" x14ac:dyDescent="0.35">
      <c r="A46" s="11"/>
      <c r="B46" s="41" t="s">
        <v>650</v>
      </c>
      <c r="C46" s="41" t="s">
        <v>651</v>
      </c>
      <c r="D46" s="32" t="s">
        <v>2</v>
      </c>
      <c r="E46" s="32" t="s">
        <v>883</v>
      </c>
      <c r="F46" s="31" t="s">
        <v>592</v>
      </c>
      <c r="G46" s="34"/>
      <c r="H46" s="31" t="s">
        <v>105</v>
      </c>
      <c r="I46" s="32"/>
      <c r="J46" s="32">
        <f>IF(Tabla152[[#This Row],[Posicion 1]]=0,0,0.975^(Tabla152[[#This Row],[Posicion 1]]-1)*3000)</f>
        <v>0</v>
      </c>
      <c r="K46" s="32"/>
      <c r="L46" s="32">
        <f>IF(Tabla152[[#This Row],[Posición2]]=0,0,0.975^(Tabla152[[#This Row],[Posición2]]-1)*3000)</f>
        <v>0</v>
      </c>
      <c r="M46" s="32"/>
      <c r="N46" s="32">
        <f>IF(Tabla152[[#This Row],[Posición3]]=0,0,0.975^(Tabla152[[#This Row],[Posición3]]-1)*3000)</f>
        <v>0</v>
      </c>
      <c r="O46" s="42">
        <v>5</v>
      </c>
      <c r="P46" s="32">
        <f>IF(Tabla152[[#This Row],[Posición4]]=0,0,0.975^(Tabla152[[#This Row],[Posición4]]-1)*3000)</f>
        <v>2711.0636718749997</v>
      </c>
      <c r="Q46" s="32"/>
      <c r="R46" s="32">
        <f>IF(Tabla152[[#This Row],[Posición5]]=0,0,0.975^(Tabla152[[#This Row],[Posición5]]-1)*3000)</f>
        <v>0</v>
      </c>
      <c r="S46" s="32"/>
      <c r="T46" s="32">
        <f>IF(Tabla152[[#This Row],[Posición6]]=0,0,0.975^(Tabla152[[#This Row],[Posición6]]-1)*6000)</f>
        <v>0</v>
      </c>
      <c r="U46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47" spans="1:21" s="6" customFormat="1" x14ac:dyDescent="0.35">
      <c r="A47" s="11"/>
      <c r="B47" s="30" t="s">
        <v>360</v>
      </c>
      <c r="C47" s="30" t="s">
        <v>432</v>
      </c>
      <c r="D47" s="32" t="s">
        <v>2</v>
      </c>
      <c r="E47" s="32" t="s">
        <v>883</v>
      </c>
      <c r="F47" s="31" t="s">
        <v>548</v>
      </c>
      <c r="G47" s="39">
        <v>31400</v>
      </c>
      <c r="H47" s="31" t="s">
        <v>105</v>
      </c>
      <c r="I47" s="32"/>
      <c r="J47" s="32">
        <f>IF(Tabla152[[#This Row],[Posicion 1]]=0,0,0.975^(Tabla152[[#This Row],[Posicion 1]]-1)*3000)</f>
        <v>0</v>
      </c>
      <c r="K47" s="32"/>
      <c r="L47" s="32">
        <f>IF(Tabla152[[#This Row],[Posición2]]=0,0,0.975^(Tabla152[[#This Row],[Posición2]]-1)*3000)</f>
        <v>0</v>
      </c>
      <c r="M47" s="31">
        <v>6</v>
      </c>
      <c r="N47" s="32">
        <f>IF(Tabla152[[#This Row],[Posición3]]=0,0,0.975^(Tabla152[[#This Row],[Posición3]]-1)*3000)</f>
        <v>2643.2870800781247</v>
      </c>
      <c r="O47" s="32"/>
      <c r="P47" s="32">
        <f>IF(Tabla152[[#This Row],[Posición4]]=0,0,0.975^(Tabla152[[#This Row],[Posición4]]-1)*3000)</f>
        <v>0</v>
      </c>
      <c r="Q47" s="32"/>
      <c r="R47" s="32">
        <f>IF(Tabla152[[#This Row],[Posición5]]=0,0,0.975^(Tabla152[[#This Row],[Posición5]]-1)*3000)</f>
        <v>0</v>
      </c>
      <c r="S47" s="32"/>
      <c r="T47" s="32">
        <f>IF(Tabla152[[#This Row],[Posición6]]=0,0,0.975^(Tabla152[[#This Row],[Posición6]]-1)*6000)</f>
        <v>0</v>
      </c>
      <c r="U47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48" spans="1:21" x14ac:dyDescent="0.35">
      <c r="A48" s="11"/>
      <c r="B48" s="23" t="s">
        <v>656</v>
      </c>
      <c r="C48" s="23" t="s">
        <v>657</v>
      </c>
      <c r="D48" s="11" t="s">
        <v>2</v>
      </c>
      <c r="E48" s="11" t="s">
        <v>595</v>
      </c>
      <c r="F48" s="18" t="s">
        <v>595</v>
      </c>
      <c r="G48" s="20"/>
      <c r="H48" s="18" t="s">
        <v>105</v>
      </c>
      <c r="I48" s="11"/>
      <c r="J48" s="11">
        <f>IF(Tabla152[[#This Row],[Posicion 1]]=0,0,0.975^(Tabla152[[#This Row],[Posicion 1]]-1)*3000)</f>
        <v>0</v>
      </c>
      <c r="K48" s="11"/>
      <c r="L48" s="11">
        <f>IF(Tabla152[[#This Row],[Posición2]]=0,0,0.975^(Tabla152[[#This Row],[Posición2]]-1)*3000)</f>
        <v>0</v>
      </c>
      <c r="M48" s="11"/>
      <c r="N48" s="11">
        <f>IF(Tabla152[[#This Row],[Posición3]]=0,0,0.975^(Tabla152[[#This Row],[Posición3]]-1)*3000)</f>
        <v>0</v>
      </c>
      <c r="O48" s="24">
        <v>6</v>
      </c>
      <c r="P48" s="11">
        <f>IF(Tabla152[[#This Row],[Posición4]]=0,0,0.975^(Tabla152[[#This Row],[Posición4]]-1)*3000)</f>
        <v>2643.2870800781247</v>
      </c>
      <c r="Q48" s="11"/>
      <c r="R48" s="11">
        <f>IF(Tabla152[[#This Row],[Posición5]]=0,0,0.975^(Tabla152[[#This Row],[Posición5]]-1)*3000)</f>
        <v>0</v>
      </c>
      <c r="S48" s="11"/>
      <c r="T48" s="11">
        <f>IF(Tabla152[[#This Row],[Posición6]]=0,0,0.975^(Tabla152[[#This Row],[Posición6]]-1)*6000)</f>
        <v>0</v>
      </c>
      <c r="U48" s="29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49" spans="1:21" s="6" customFormat="1" x14ac:dyDescent="0.35">
      <c r="A49" s="11"/>
      <c r="B49" s="30" t="s">
        <v>206</v>
      </c>
      <c r="C49" s="30" t="s">
        <v>862</v>
      </c>
      <c r="D49" s="31" t="s">
        <v>2</v>
      </c>
      <c r="E49" s="32" t="s">
        <v>883</v>
      </c>
      <c r="F49" s="45" t="s">
        <v>837</v>
      </c>
      <c r="G49" s="34">
        <v>31299</v>
      </c>
      <c r="H49" s="31" t="s">
        <v>105</v>
      </c>
      <c r="I49" s="32"/>
      <c r="J49" s="32">
        <f>IF(Tabla152[[#This Row],[Posicion 1]]=0,0,0.975^(Tabla152[[#This Row],[Posicion 1]]-1)*3000)</f>
        <v>0</v>
      </c>
      <c r="K49" s="32"/>
      <c r="L49" s="32">
        <f>IF(Tabla152[[#This Row],[Posición2]]=0,0,0.975^(Tabla152[[#This Row],[Posición2]]-1)*3000)</f>
        <v>0</v>
      </c>
      <c r="M49" s="32"/>
      <c r="N49" s="32">
        <f>IF(Tabla152[[#This Row],[Posición3]]=0,0,0.975^(Tabla152[[#This Row],[Posición3]]-1)*3000)</f>
        <v>0</v>
      </c>
      <c r="O49" s="32"/>
      <c r="P49" s="32">
        <f>IF(Tabla152[[#This Row],[Posición4]]=0,0,0.975^(Tabla152[[#This Row],[Posición4]]-1)*3000)</f>
        <v>0</v>
      </c>
      <c r="Q49" s="32">
        <v>7</v>
      </c>
      <c r="R49" s="32">
        <f>IF(Tabla152[[#This Row],[Posición5]]=0,0,0.975^(Tabla152[[#This Row],[Posición5]]-1)*3000)</f>
        <v>2577.2049030761714</v>
      </c>
      <c r="S49" s="32"/>
      <c r="T49" s="32">
        <f>IF(Tabla152[[#This Row],[Posición6]]=0,0,0.975^(Tabla152[[#This Row],[Posición6]]-1)*6000)</f>
        <v>0</v>
      </c>
      <c r="U49" s="36">
        <f>SUM(Tabla152[[#This Row],[Puntaje]],Tabla152[[#This Row],[Puntaje2]],Tabla152[[#This Row],[Puntaje3]],Tabla152[[#This Row],[Puntaje4]],Tabla152[[#This Row],[puntaje5]],Tabla152[[#This Row],[Puntaje6]])</f>
        <v>2577.2049030761714</v>
      </c>
    </row>
    <row r="50" spans="1:21" x14ac:dyDescent="0.35">
      <c r="A50" s="11"/>
      <c r="B50" s="41" t="s">
        <v>374</v>
      </c>
      <c r="C50" s="41" t="s">
        <v>660</v>
      </c>
      <c r="D50" s="32" t="s">
        <v>2</v>
      </c>
      <c r="E50" s="32" t="s">
        <v>883</v>
      </c>
      <c r="F50" s="31" t="s">
        <v>597</v>
      </c>
      <c r="G50" s="34"/>
      <c r="H50" s="31" t="s">
        <v>105</v>
      </c>
      <c r="I50" s="32"/>
      <c r="J50" s="32">
        <f>IF(Tabla152[[#This Row],[Posicion 1]]=0,0,0.975^(Tabla152[[#This Row],[Posicion 1]]-1)*3000)</f>
        <v>0</v>
      </c>
      <c r="K50" s="32"/>
      <c r="L50" s="32">
        <f>IF(Tabla152[[#This Row],[Posición2]]=0,0,0.975^(Tabla152[[#This Row],[Posición2]]-1)*3000)</f>
        <v>0</v>
      </c>
      <c r="M50" s="32"/>
      <c r="N50" s="32">
        <f>IF(Tabla152[[#This Row],[Posición3]]=0,0,0.975^(Tabla152[[#This Row],[Posición3]]-1)*3000)</f>
        <v>0</v>
      </c>
      <c r="O50" s="42">
        <v>8</v>
      </c>
      <c r="P50" s="32">
        <f>IF(Tabla152[[#This Row],[Posición4]]=0,0,0.975^(Tabla152[[#This Row],[Posición4]]-1)*3000)</f>
        <v>2512.7747804992669</v>
      </c>
      <c r="Q50" s="32"/>
      <c r="R50" s="32">
        <f>IF(Tabla152[[#This Row],[Posición5]]=0,0,0.975^(Tabla152[[#This Row],[Posición5]]-1)*3000)</f>
        <v>0</v>
      </c>
      <c r="S50" s="32"/>
      <c r="T50" s="32">
        <f>IF(Tabla152[[#This Row],[Posición6]]=0,0,0.975^(Tabla152[[#This Row],[Posición6]]-1)*6000)</f>
        <v>0</v>
      </c>
      <c r="U50" s="36">
        <f>SUM(Tabla152[[#This Row],[Puntaje]],Tabla152[[#This Row],[Puntaje2]],Tabla152[[#This Row],[Puntaje3]],Tabla152[[#This Row],[Puntaje4]],Tabla152[[#This Row],[puntaje5]],Tabla152[[#This Row],[Puntaje6]])</f>
        <v>2512.7747804992669</v>
      </c>
    </row>
    <row r="51" spans="1:21" s="6" customFormat="1" x14ac:dyDescent="0.35">
      <c r="A51" s="11"/>
      <c r="B51" s="41" t="s">
        <v>65</v>
      </c>
      <c r="C51" s="41" t="s">
        <v>661</v>
      </c>
      <c r="D51" s="32" t="s">
        <v>2</v>
      </c>
      <c r="E51" s="32" t="s">
        <v>883</v>
      </c>
      <c r="F51" s="31" t="s">
        <v>598</v>
      </c>
      <c r="G51" s="34"/>
      <c r="H51" s="31" t="s">
        <v>105</v>
      </c>
      <c r="I51" s="32"/>
      <c r="J51" s="32">
        <f>IF(Tabla152[[#This Row],[Posicion 1]]=0,0,0.975^(Tabla152[[#This Row],[Posicion 1]]-1)*3000)</f>
        <v>0</v>
      </c>
      <c r="K51" s="32"/>
      <c r="L51" s="32">
        <f>IF(Tabla152[[#This Row],[Posición2]]=0,0,0.975^(Tabla152[[#This Row],[Posición2]]-1)*3000)</f>
        <v>0</v>
      </c>
      <c r="M51" s="32"/>
      <c r="N51" s="32">
        <f>IF(Tabla152[[#This Row],[Posición3]]=0,0,0.975^(Tabla152[[#This Row],[Posición3]]-1)*3000)</f>
        <v>0</v>
      </c>
      <c r="O51" s="42">
        <v>9</v>
      </c>
      <c r="P51" s="32">
        <f>IF(Tabla152[[#This Row],[Posición4]]=0,0,0.975^(Tabla152[[#This Row],[Posición4]]-1)*3000)</f>
        <v>2449.9554109867854</v>
      </c>
      <c r="Q51" s="32"/>
      <c r="R51" s="32">
        <f>IF(Tabla152[[#This Row],[Posición5]]=0,0,0.975^(Tabla152[[#This Row],[Posición5]]-1)*3000)</f>
        <v>0</v>
      </c>
      <c r="S51" s="32"/>
      <c r="T51" s="32">
        <f>IF(Tabla152[[#This Row],[Posición6]]=0,0,0.975^(Tabla152[[#This Row],[Posición6]]-1)*6000)</f>
        <v>0</v>
      </c>
      <c r="U51" s="36">
        <f>SUM(Tabla152[[#This Row],[Puntaje]],Tabla152[[#This Row],[Puntaje2]],Tabla152[[#This Row],[Puntaje3]],Tabla152[[#This Row],[Puntaje4]],Tabla152[[#This Row],[puntaje5]],Tabla152[[#This Row],[Puntaje6]])</f>
        <v>2449.9554109867854</v>
      </c>
    </row>
    <row r="52" spans="1:21" x14ac:dyDescent="0.35">
      <c r="A52" s="11"/>
      <c r="B52" s="41" t="s">
        <v>666</v>
      </c>
      <c r="C52" s="41" t="s">
        <v>667</v>
      </c>
      <c r="D52" s="32" t="s">
        <v>2</v>
      </c>
      <c r="E52" s="32" t="s">
        <v>883</v>
      </c>
      <c r="F52" s="31" t="s">
        <v>601</v>
      </c>
      <c r="G52" s="34"/>
      <c r="H52" s="31" t="s">
        <v>105</v>
      </c>
      <c r="I52" s="32"/>
      <c r="J52" s="32">
        <f>IF(Tabla152[[#This Row],[Posicion 1]]=0,0,0.975^(Tabla152[[#This Row],[Posicion 1]]-1)*3000)</f>
        <v>0</v>
      </c>
      <c r="K52" s="32"/>
      <c r="L52" s="32">
        <f>IF(Tabla152[[#This Row],[Posición2]]=0,0,0.975^(Tabla152[[#This Row],[Posición2]]-1)*3000)</f>
        <v>0</v>
      </c>
      <c r="M52" s="32"/>
      <c r="N52" s="32">
        <f>IF(Tabla152[[#This Row],[Posición3]]=0,0,0.975^(Tabla152[[#This Row],[Posición3]]-1)*3000)</f>
        <v>0</v>
      </c>
      <c r="O52" s="42">
        <v>10</v>
      </c>
      <c r="P52" s="32">
        <f>IF(Tabla152[[#This Row],[Posición4]]=0,0,0.975^(Tabla152[[#This Row],[Posición4]]-1)*3000)</f>
        <v>2388.7065257121158</v>
      </c>
      <c r="Q52" s="32"/>
      <c r="R52" s="32">
        <f>IF(Tabla152[[#This Row],[Posición5]]=0,0,0.975^(Tabla152[[#This Row],[Posición5]]-1)*3000)</f>
        <v>0</v>
      </c>
      <c r="S52" s="32"/>
      <c r="T52" s="32">
        <f>IF(Tabla152[[#This Row],[Posición6]]=0,0,0.975^(Tabla152[[#This Row],[Posición6]]-1)*6000)</f>
        <v>0</v>
      </c>
      <c r="U52" s="36">
        <f>SUM(Tabla152[[#This Row],[Puntaje]],Tabla152[[#This Row],[Puntaje2]],Tabla152[[#This Row],[Puntaje3]],Tabla152[[#This Row],[Puntaje4]],Tabla152[[#This Row],[puntaje5]],Tabla152[[#This Row],[Puntaje6]])</f>
        <v>2388.7065257121158</v>
      </c>
    </row>
    <row r="53" spans="1:21" s="6" customFormat="1" x14ac:dyDescent="0.35">
      <c r="A53" s="11"/>
      <c r="B53" s="13" t="s">
        <v>215</v>
      </c>
      <c r="C53" s="13" t="s">
        <v>216</v>
      </c>
      <c r="D53" s="11" t="s">
        <v>2</v>
      </c>
      <c r="E53" s="11" t="s">
        <v>133</v>
      </c>
      <c r="F53" s="9" t="s">
        <v>133</v>
      </c>
      <c r="G53" s="10">
        <v>32650</v>
      </c>
      <c r="H53" s="18" t="s">
        <v>105</v>
      </c>
      <c r="I53" s="16">
        <v>12</v>
      </c>
      <c r="J53" s="11">
        <f>IF(Tabla152[[#This Row],[Posicion 1]]=0,0,0.975^(Tabla152[[#This Row],[Posicion 1]]-1)*3000)</f>
        <v>2270.7641410050796</v>
      </c>
      <c r="K53" s="11"/>
      <c r="L53" s="11">
        <f>IF(Tabla152[[#This Row],[Posición2]]=0,0,0.975^(Tabla152[[#This Row],[Posición2]]-1)*3000)</f>
        <v>0</v>
      </c>
      <c r="M53" s="11"/>
      <c r="N53" s="11">
        <f>IF(Tabla152[[#This Row],[Posición3]]=0,0,0.975^(Tabla152[[#This Row],[Posición3]]-1)*3000)</f>
        <v>0</v>
      </c>
      <c r="O53" s="11"/>
      <c r="P53" s="11">
        <f>IF(Tabla152[[#This Row],[Posición4]]=0,0,0.975^(Tabla152[[#This Row],[Posición4]]-1)*3000)</f>
        <v>0</v>
      </c>
      <c r="Q53" s="11"/>
      <c r="R53" s="11">
        <f>IF(Tabla152[[#This Row],[Posición5]]=0,0,0.975^(Tabla152[[#This Row],[Posición5]]-1)*3000)</f>
        <v>0</v>
      </c>
      <c r="S53" s="11"/>
      <c r="T53" s="11">
        <f>IF(Tabla152[[#This Row],[Posición6]]=0,0,0.975^(Tabla152[[#This Row],[Posición6]]-1)*6000)</f>
        <v>0</v>
      </c>
      <c r="U53" s="29">
        <f>SUM(Tabla152[[#This Row],[Puntaje]],Tabla152[[#This Row],[Puntaje2]],Tabla152[[#This Row],[Puntaje3]],Tabla152[[#This Row],[Puntaje4]],Tabla152[[#This Row],[puntaje5]],Tabla152[[#This Row],[Puntaje6]])</f>
        <v>2270.7641410050796</v>
      </c>
    </row>
    <row r="54" spans="1:21" x14ac:dyDescent="0.35">
      <c r="A54" s="11"/>
      <c r="B54" s="41" t="s">
        <v>206</v>
      </c>
      <c r="C54" s="41" t="s">
        <v>675</v>
      </c>
      <c r="D54" s="32" t="s">
        <v>2</v>
      </c>
      <c r="E54" s="32" t="s">
        <v>883</v>
      </c>
      <c r="F54" s="31" t="s">
        <v>606</v>
      </c>
      <c r="G54" s="34"/>
      <c r="H54" s="31" t="s">
        <v>105</v>
      </c>
      <c r="I54" s="32"/>
      <c r="J54" s="32">
        <f>IF(Tabla152[[#This Row],[Posicion 1]]=0,0,0.975^(Tabla152[[#This Row],[Posicion 1]]-1)*3000)</f>
        <v>0</v>
      </c>
      <c r="K54" s="32"/>
      <c r="L54" s="32">
        <f>IF(Tabla152[[#This Row],[Posición2]]=0,0,0.975^(Tabla152[[#This Row],[Posición2]]-1)*3000)</f>
        <v>0</v>
      </c>
      <c r="M54" s="32"/>
      <c r="N54" s="32">
        <f>IF(Tabla152[[#This Row],[Posición3]]=0,0,0.975^(Tabla152[[#This Row],[Posición3]]-1)*3000)</f>
        <v>0</v>
      </c>
      <c r="O54" s="42">
        <v>12</v>
      </c>
      <c r="P54" s="32">
        <f>IF(Tabla152[[#This Row],[Posición4]]=0,0,0.975^(Tabla152[[#This Row],[Posición4]]-1)*3000)</f>
        <v>2270.7641410050796</v>
      </c>
      <c r="Q54" s="32"/>
      <c r="R54" s="32">
        <f>IF(Tabla152[[#This Row],[Posición5]]=0,0,0.975^(Tabla152[[#This Row],[Posición5]]-1)*3000)</f>
        <v>0</v>
      </c>
      <c r="S54" s="32"/>
      <c r="T54" s="32">
        <f>IF(Tabla152[[#This Row],[Posición6]]=0,0,0.975^(Tabla152[[#This Row],[Posición6]]-1)*6000)</f>
        <v>0</v>
      </c>
      <c r="U54" s="36">
        <f>SUM(Tabla152[[#This Row],[Puntaje]],Tabla152[[#This Row],[Puntaje2]],Tabla152[[#This Row],[Puntaje3]],Tabla152[[#This Row],[Puntaje4]],Tabla152[[#This Row],[puntaje5]],Tabla152[[#This Row],[Puntaje6]])</f>
        <v>2270.7641410050796</v>
      </c>
    </row>
    <row r="55" spans="1:21" s="6" customFormat="1" x14ac:dyDescent="0.35">
      <c r="A55" s="11"/>
      <c r="B55" s="37" t="s">
        <v>213</v>
      </c>
      <c r="C55" s="37" t="s">
        <v>214</v>
      </c>
      <c r="D55" s="32" t="s">
        <v>2</v>
      </c>
      <c r="E55" s="32" t="s">
        <v>883</v>
      </c>
      <c r="F55" s="38" t="s">
        <v>132</v>
      </c>
      <c r="G55" s="39">
        <v>32180</v>
      </c>
      <c r="H55" s="31" t="s">
        <v>105</v>
      </c>
      <c r="I55" s="40">
        <v>13</v>
      </c>
      <c r="J55" s="32">
        <f>IF(Tabla152[[#This Row],[Posicion 1]]=0,0,0.975^(Tabla152[[#This Row],[Posicion 1]]-1)*3000)</f>
        <v>2213.9950374799528</v>
      </c>
      <c r="K55" s="32"/>
      <c r="L55" s="32">
        <f>IF(Tabla152[[#This Row],[Posición2]]=0,0,0.975^(Tabla152[[#This Row],[Posición2]]-1)*3000)</f>
        <v>0</v>
      </c>
      <c r="M55" s="32"/>
      <c r="N55" s="32">
        <f>IF(Tabla152[[#This Row],[Posición3]]=0,0,0.975^(Tabla152[[#This Row],[Posición3]]-1)*3000)</f>
        <v>0</v>
      </c>
      <c r="O55" s="32"/>
      <c r="P55" s="32">
        <f>IF(Tabla152[[#This Row],[Posición4]]=0,0,0.975^(Tabla152[[#This Row],[Posición4]]-1)*3000)</f>
        <v>0</v>
      </c>
      <c r="Q55" s="32"/>
      <c r="R55" s="32">
        <f>IF(Tabla152[[#This Row],[Posición5]]=0,0,0.975^(Tabla152[[#This Row],[Posición5]]-1)*3000)</f>
        <v>0</v>
      </c>
      <c r="S55" s="32"/>
      <c r="T55" s="32">
        <f>IF(Tabla152[[#This Row],[Posición6]]=0,0,0.975^(Tabla152[[#This Row],[Posición6]]-1)*6000)</f>
        <v>0</v>
      </c>
      <c r="U55" s="36">
        <f>SUM(Tabla152[[#This Row],[Puntaje]],Tabla152[[#This Row],[Puntaje2]],Tabla152[[#This Row],[Puntaje3]],Tabla152[[#This Row],[Puntaje4]],Tabla152[[#This Row],[puntaje5]],Tabla152[[#This Row],[Puntaje6]])</f>
        <v>2213.9950374799528</v>
      </c>
    </row>
    <row r="56" spans="1:21" x14ac:dyDescent="0.35">
      <c r="A56" s="11"/>
      <c r="B56" s="41" t="s">
        <v>683</v>
      </c>
      <c r="C56" s="41" t="s">
        <v>684</v>
      </c>
      <c r="D56" s="32" t="s">
        <v>2</v>
      </c>
      <c r="E56" s="32" t="s">
        <v>883</v>
      </c>
      <c r="F56" s="31" t="s">
        <v>611</v>
      </c>
      <c r="G56" s="34"/>
      <c r="H56" s="31" t="s">
        <v>105</v>
      </c>
      <c r="I56" s="32"/>
      <c r="J56" s="32">
        <f>IF(Tabla152[[#This Row],[Posicion 1]]=0,0,0.975^(Tabla152[[#This Row],[Posicion 1]]-1)*3000)</f>
        <v>0</v>
      </c>
      <c r="K56" s="32"/>
      <c r="L56" s="32">
        <f>IF(Tabla152[[#This Row],[Posición2]]=0,0,0.975^(Tabla152[[#This Row],[Posición2]]-1)*3000)</f>
        <v>0</v>
      </c>
      <c r="M56" s="32"/>
      <c r="N56" s="32">
        <f>IF(Tabla152[[#This Row],[Posición3]]=0,0,0.975^(Tabla152[[#This Row],[Posición3]]-1)*3000)</f>
        <v>0</v>
      </c>
      <c r="O56" s="42">
        <v>13</v>
      </c>
      <c r="P56" s="32">
        <f>IF(Tabla152[[#This Row],[Posición4]]=0,0,0.975^(Tabla152[[#This Row],[Posición4]]-1)*3000)</f>
        <v>2213.9950374799528</v>
      </c>
      <c r="Q56" s="32"/>
      <c r="R56" s="32">
        <f>IF(Tabla152[[#This Row],[Posición5]]=0,0,0.975^(Tabla152[[#This Row],[Posición5]]-1)*3000)</f>
        <v>0</v>
      </c>
      <c r="S56" s="32"/>
      <c r="T56" s="32">
        <f>IF(Tabla152[[#This Row],[Posición6]]=0,0,0.975^(Tabla152[[#This Row],[Posición6]]-1)*6000)</f>
        <v>0</v>
      </c>
      <c r="U56" s="36">
        <f>SUM(Tabla152[[#This Row],[Puntaje]],Tabla152[[#This Row],[Puntaje2]],Tabla152[[#This Row],[Puntaje3]],Tabla152[[#This Row],[Puntaje4]],Tabla152[[#This Row],[puntaje5]],Tabla152[[#This Row],[Puntaje6]])</f>
        <v>2213.9950374799528</v>
      </c>
    </row>
    <row r="57" spans="1:21" s="6" customFormat="1" x14ac:dyDescent="0.35">
      <c r="A57" s="11"/>
      <c r="B57" s="41" t="s">
        <v>687</v>
      </c>
      <c r="C57" s="41" t="s">
        <v>688</v>
      </c>
      <c r="D57" s="32" t="s">
        <v>2</v>
      </c>
      <c r="E57" s="32" t="s">
        <v>883</v>
      </c>
      <c r="F57" s="31" t="s">
        <v>613</v>
      </c>
      <c r="G57" s="34"/>
      <c r="H57" s="31" t="s">
        <v>105</v>
      </c>
      <c r="I57" s="32"/>
      <c r="J57" s="32">
        <f>IF(Tabla152[[#This Row],[Posicion 1]]=0,0,0.975^(Tabla152[[#This Row],[Posicion 1]]-1)*3000)</f>
        <v>0</v>
      </c>
      <c r="K57" s="32"/>
      <c r="L57" s="32">
        <f>IF(Tabla152[[#This Row],[Posición2]]=0,0,0.975^(Tabla152[[#This Row],[Posición2]]-1)*3000)</f>
        <v>0</v>
      </c>
      <c r="M57" s="32"/>
      <c r="N57" s="32">
        <f>IF(Tabla152[[#This Row],[Posición3]]=0,0,0.975^(Tabla152[[#This Row],[Posición3]]-1)*3000)</f>
        <v>0</v>
      </c>
      <c r="O57" s="42">
        <v>14</v>
      </c>
      <c r="P57" s="32">
        <f>IF(Tabla152[[#This Row],[Posición4]]=0,0,0.975^(Tabla152[[#This Row],[Posición4]]-1)*3000)</f>
        <v>2158.6451615429537</v>
      </c>
      <c r="Q57" s="32"/>
      <c r="R57" s="32">
        <f>IF(Tabla152[[#This Row],[Posición5]]=0,0,0.975^(Tabla152[[#This Row],[Posición5]]-1)*3000)</f>
        <v>0</v>
      </c>
      <c r="S57" s="32"/>
      <c r="T57" s="32">
        <f>IF(Tabla152[[#This Row],[Posición6]]=0,0,0.975^(Tabla152[[#This Row],[Posición6]]-1)*6000)</f>
        <v>0</v>
      </c>
      <c r="U57" s="36">
        <f>SUM(Tabla152[[#This Row],[Puntaje]],Tabla152[[#This Row],[Puntaje2]],Tabla152[[#This Row],[Puntaje3]],Tabla152[[#This Row],[Puntaje4]],Tabla152[[#This Row],[puntaje5]],Tabla152[[#This Row],[Puntaje6]])</f>
        <v>2158.6451615429537</v>
      </c>
    </row>
    <row r="58" spans="1:21" x14ac:dyDescent="0.35">
      <c r="A58" s="11"/>
      <c r="B58" s="23" t="s">
        <v>699</v>
      </c>
      <c r="C58" s="23" t="s">
        <v>700</v>
      </c>
      <c r="D58" s="11" t="s">
        <v>2</v>
      </c>
      <c r="E58" s="11" t="s">
        <v>620</v>
      </c>
      <c r="F58" s="18" t="s">
        <v>620</v>
      </c>
      <c r="G58" s="20"/>
      <c r="H58" s="18" t="s">
        <v>105</v>
      </c>
      <c r="I58" s="11"/>
      <c r="J58" s="11">
        <f>IF(Tabla152[[#This Row],[Posicion 1]]=0,0,0.975^(Tabla152[[#This Row],[Posicion 1]]-1)*3000)</f>
        <v>0</v>
      </c>
      <c r="K58" s="11"/>
      <c r="L58" s="11">
        <f>IF(Tabla152[[#This Row],[Posición2]]=0,0,0.975^(Tabla152[[#This Row],[Posición2]]-1)*3000)</f>
        <v>0</v>
      </c>
      <c r="M58" s="11"/>
      <c r="N58" s="11">
        <f>IF(Tabla152[[#This Row],[Posición3]]=0,0,0.975^(Tabla152[[#This Row],[Posición3]]-1)*3000)</f>
        <v>0</v>
      </c>
      <c r="O58" s="24">
        <v>15</v>
      </c>
      <c r="P58" s="11">
        <f>IF(Tabla152[[#This Row],[Posición4]]=0,0,0.975^(Tabla152[[#This Row],[Posición4]]-1)*3000)</f>
        <v>2104.6790325043798</v>
      </c>
      <c r="Q58" s="11"/>
      <c r="R58" s="11">
        <f>IF(Tabla152[[#This Row],[Posición5]]=0,0,0.975^(Tabla152[[#This Row],[Posición5]]-1)*3000)</f>
        <v>0</v>
      </c>
      <c r="S58" s="11"/>
      <c r="T58" s="11">
        <f>IF(Tabla152[[#This Row],[Posición6]]=0,0,0.975^(Tabla152[[#This Row],[Posición6]]-1)*6000)</f>
        <v>0</v>
      </c>
      <c r="U58" s="29">
        <f>SUM(Tabla152[[#This Row],[Puntaje]],Tabla152[[#This Row],[Puntaje2]],Tabla152[[#This Row],[Puntaje3]],Tabla152[[#This Row],[Puntaje4]],Tabla152[[#This Row],[puntaje5]],Tabla152[[#This Row],[Puntaje6]])</f>
        <v>2104.6790325043798</v>
      </c>
    </row>
    <row r="59" spans="1:21" s="6" customFormat="1" x14ac:dyDescent="0.35">
      <c r="A59" s="11"/>
      <c r="B59" s="41" t="s">
        <v>703</v>
      </c>
      <c r="C59" s="41" t="s">
        <v>704</v>
      </c>
      <c r="D59" s="32" t="s">
        <v>2</v>
      </c>
      <c r="E59" s="32" t="s">
        <v>883</v>
      </c>
      <c r="F59" s="31" t="s">
        <v>622</v>
      </c>
      <c r="G59" s="34"/>
      <c r="H59" s="31" t="s">
        <v>105</v>
      </c>
      <c r="I59" s="32"/>
      <c r="J59" s="32">
        <f>IF(Tabla152[[#This Row],[Posicion 1]]=0,0,0.975^(Tabla152[[#This Row],[Posicion 1]]-1)*3000)</f>
        <v>0</v>
      </c>
      <c r="K59" s="32"/>
      <c r="L59" s="32">
        <f>IF(Tabla152[[#This Row],[Posición2]]=0,0,0.975^(Tabla152[[#This Row],[Posición2]]-1)*3000)</f>
        <v>0</v>
      </c>
      <c r="M59" s="32"/>
      <c r="N59" s="32">
        <f>IF(Tabla152[[#This Row],[Posición3]]=0,0,0.975^(Tabla152[[#This Row],[Posición3]]-1)*3000)</f>
        <v>0</v>
      </c>
      <c r="O59" s="42">
        <v>16</v>
      </c>
      <c r="P59" s="32">
        <f>IF(Tabla152[[#This Row],[Posición4]]=0,0,0.975^(Tabla152[[#This Row],[Posición4]]-1)*3000)</f>
        <v>2052.0620566917701</v>
      </c>
      <c r="Q59" s="32"/>
      <c r="R59" s="32">
        <f>IF(Tabla152[[#This Row],[Posición5]]=0,0,0.975^(Tabla152[[#This Row],[Posición5]]-1)*3000)</f>
        <v>0</v>
      </c>
      <c r="S59" s="32"/>
      <c r="T59" s="32">
        <f>IF(Tabla152[[#This Row],[Posición6]]=0,0,0.975^(Tabla152[[#This Row],[Posición6]]-1)*6000)</f>
        <v>0</v>
      </c>
      <c r="U59" s="36">
        <f>SUM(Tabla152[[#This Row],[Puntaje]],Tabla152[[#This Row],[Puntaje2]],Tabla152[[#This Row],[Puntaje3]],Tabla152[[#This Row],[Puntaje4]],Tabla152[[#This Row],[puntaje5]],Tabla152[[#This Row],[Puntaje6]])</f>
        <v>2052.0620566917701</v>
      </c>
    </row>
    <row r="60" spans="1:21" x14ac:dyDescent="0.35">
      <c r="A60" s="11"/>
      <c r="B60" s="41" t="s">
        <v>708</v>
      </c>
      <c r="C60" s="41" t="s">
        <v>709</v>
      </c>
      <c r="D60" s="32" t="s">
        <v>2</v>
      </c>
      <c r="E60" s="32" t="s">
        <v>883</v>
      </c>
      <c r="F60" s="31" t="s">
        <v>626</v>
      </c>
      <c r="G60" s="34"/>
      <c r="H60" s="31" t="s">
        <v>105</v>
      </c>
      <c r="I60" s="32"/>
      <c r="J60" s="32">
        <f>IF(Tabla152[[#This Row],[Posicion 1]]=0,0,0.975^(Tabla152[[#This Row],[Posicion 1]]-1)*3000)</f>
        <v>0</v>
      </c>
      <c r="K60" s="32"/>
      <c r="L60" s="32">
        <f>IF(Tabla152[[#This Row],[Posición2]]=0,0,0.975^(Tabla152[[#This Row],[Posición2]]-1)*3000)</f>
        <v>0</v>
      </c>
      <c r="M60" s="32"/>
      <c r="N60" s="32">
        <f>IF(Tabla152[[#This Row],[Posición3]]=0,0,0.975^(Tabla152[[#This Row],[Posición3]]-1)*3000)</f>
        <v>0</v>
      </c>
      <c r="O60" s="42">
        <v>17</v>
      </c>
      <c r="P60" s="32">
        <f>IF(Tabla152[[#This Row],[Posición4]]=0,0,0.975^(Tabla152[[#This Row],[Posición4]]-1)*3000)</f>
        <v>2000.7605052744761</v>
      </c>
      <c r="Q60" s="32"/>
      <c r="R60" s="32">
        <f>IF(Tabla152[[#This Row],[Posición5]]=0,0,0.975^(Tabla152[[#This Row],[Posición5]]-1)*3000)</f>
        <v>0</v>
      </c>
      <c r="S60" s="32"/>
      <c r="T60" s="32">
        <f>IF(Tabla152[[#This Row],[Posición6]]=0,0,0.975^(Tabla152[[#This Row],[Posición6]]-1)*6000)</f>
        <v>0</v>
      </c>
      <c r="U60" s="36">
        <f>SUM(Tabla152[[#This Row],[Puntaje]],Tabla152[[#This Row],[Puntaje2]],Tabla152[[#This Row],[Puntaje3]],Tabla152[[#This Row],[Puntaje4]],Tabla152[[#This Row],[puntaje5]],Tabla152[[#This Row],[Puntaje6]])</f>
        <v>2000.7605052744761</v>
      </c>
    </row>
    <row r="61" spans="1:21" s="6" customFormat="1" x14ac:dyDescent="0.35">
      <c r="A61" s="11"/>
      <c r="B61" s="41" t="s">
        <v>710</v>
      </c>
      <c r="C61" s="41" t="s">
        <v>711</v>
      </c>
      <c r="D61" s="32" t="s">
        <v>2</v>
      </c>
      <c r="E61" s="32" t="s">
        <v>883</v>
      </c>
      <c r="F61" s="31" t="s">
        <v>627</v>
      </c>
      <c r="G61" s="34"/>
      <c r="H61" s="31" t="s">
        <v>105</v>
      </c>
      <c r="I61" s="32"/>
      <c r="J61" s="32">
        <f>IF(Tabla152[[#This Row],[Posicion 1]]=0,0,0.975^(Tabla152[[#This Row],[Posicion 1]]-1)*3000)</f>
        <v>0</v>
      </c>
      <c r="K61" s="32"/>
      <c r="L61" s="32">
        <f>IF(Tabla152[[#This Row],[Posición2]]=0,0,0.975^(Tabla152[[#This Row],[Posición2]]-1)*3000)</f>
        <v>0</v>
      </c>
      <c r="M61" s="32"/>
      <c r="N61" s="32">
        <f>IF(Tabla152[[#This Row],[Posición3]]=0,0,0.975^(Tabla152[[#This Row],[Posición3]]-1)*3000)</f>
        <v>0</v>
      </c>
      <c r="O61" s="42">
        <v>18</v>
      </c>
      <c r="P61" s="32">
        <f>IF(Tabla152[[#This Row],[Posición4]]=0,0,0.975^(Tabla152[[#This Row],[Posición4]]-1)*3000)</f>
        <v>1950.741492642614</v>
      </c>
      <c r="Q61" s="32"/>
      <c r="R61" s="32">
        <f>IF(Tabla152[[#This Row],[Posición5]]=0,0,0.975^(Tabla152[[#This Row],[Posición5]]-1)*3000)</f>
        <v>0</v>
      </c>
      <c r="S61" s="32"/>
      <c r="T61" s="32">
        <f>IF(Tabla152[[#This Row],[Posición6]]=0,0,0.975^(Tabla152[[#This Row],[Posición6]]-1)*6000)</f>
        <v>0</v>
      </c>
      <c r="U61" s="36">
        <f>SUM(Tabla152[[#This Row],[Puntaje]],Tabla152[[#This Row],[Puntaje2]],Tabla152[[#This Row],[Puntaje3]],Tabla152[[#This Row],[Puntaje4]],Tabla152[[#This Row],[puntaje5]],Tabla152[[#This Row],[Puntaje6]])</f>
        <v>1950.741492642614</v>
      </c>
    </row>
    <row r="62" spans="1:21" x14ac:dyDescent="0.35">
      <c r="A62" s="11"/>
      <c r="B62" s="37" t="s">
        <v>217</v>
      </c>
      <c r="C62" s="37" t="s">
        <v>218</v>
      </c>
      <c r="D62" s="32" t="s">
        <v>2</v>
      </c>
      <c r="E62" s="32" t="s">
        <v>883</v>
      </c>
      <c r="F62" s="38" t="s">
        <v>134</v>
      </c>
      <c r="G62" s="39">
        <v>32444</v>
      </c>
      <c r="H62" s="31" t="s">
        <v>105</v>
      </c>
      <c r="I62" s="40">
        <v>19</v>
      </c>
      <c r="J62" s="32">
        <f>IF(Tabla152[[#This Row],[Posicion 1]]=0,0,0.975^(Tabla152[[#This Row],[Posicion 1]]-1)*3000)</f>
        <v>1901.9729553265486</v>
      </c>
      <c r="K62" s="32"/>
      <c r="L62" s="32">
        <f>IF(Tabla152[[#This Row],[Posición2]]=0,0,0.975^(Tabla152[[#This Row],[Posición2]]-1)*3000)</f>
        <v>0</v>
      </c>
      <c r="M62" s="32"/>
      <c r="N62" s="32">
        <f>IF(Tabla152[[#This Row],[Posición3]]=0,0,0.975^(Tabla152[[#This Row],[Posición3]]-1)*3000)</f>
        <v>0</v>
      </c>
      <c r="O62" s="32"/>
      <c r="P62" s="32">
        <f>IF(Tabla152[[#This Row],[Posición4]]=0,0,0.975^(Tabla152[[#This Row],[Posición4]]-1)*3000)</f>
        <v>0</v>
      </c>
      <c r="Q62" s="32"/>
      <c r="R62" s="32">
        <f>IF(Tabla152[[#This Row],[Posición5]]=0,0,0.975^(Tabla152[[#This Row],[Posición5]]-1)*3000)</f>
        <v>0</v>
      </c>
      <c r="S62" s="32"/>
      <c r="T62" s="32">
        <f>IF(Tabla152[[#This Row],[Posición6]]=0,0,0.975^(Tabla152[[#This Row],[Posición6]]-1)*6000)</f>
        <v>0</v>
      </c>
      <c r="U62" s="36">
        <f>SUM(Tabla152[[#This Row],[Puntaje]],Tabla152[[#This Row],[Puntaje2]],Tabla152[[#This Row],[Puntaje3]],Tabla152[[#This Row],[Puntaje4]],Tabla152[[#This Row],[puntaje5]],Tabla152[[#This Row],[Puntaje6]])</f>
        <v>1901.9729553265486</v>
      </c>
    </row>
    <row r="63" spans="1:21" s="6" customFormat="1" x14ac:dyDescent="0.35">
      <c r="A63" s="11"/>
      <c r="B63" s="41" t="s">
        <v>712</v>
      </c>
      <c r="C63" s="41" t="s">
        <v>713</v>
      </c>
      <c r="D63" s="32" t="s">
        <v>2</v>
      </c>
      <c r="E63" s="32" t="s">
        <v>883</v>
      </c>
      <c r="F63" s="31" t="s">
        <v>628</v>
      </c>
      <c r="G63" s="34"/>
      <c r="H63" s="31" t="s">
        <v>105</v>
      </c>
      <c r="I63" s="32"/>
      <c r="J63" s="32">
        <f>IF(Tabla152[[#This Row],[Posicion 1]]=0,0,0.975^(Tabla152[[#This Row],[Posicion 1]]-1)*3000)</f>
        <v>0</v>
      </c>
      <c r="K63" s="32"/>
      <c r="L63" s="32">
        <f>IF(Tabla152[[#This Row],[Posición2]]=0,0,0.975^(Tabla152[[#This Row],[Posición2]]-1)*3000)</f>
        <v>0</v>
      </c>
      <c r="M63" s="32"/>
      <c r="N63" s="32">
        <f>IF(Tabla152[[#This Row],[Posición3]]=0,0,0.975^(Tabla152[[#This Row],[Posición3]]-1)*3000)</f>
        <v>0</v>
      </c>
      <c r="O63" s="42">
        <v>19</v>
      </c>
      <c r="P63" s="32">
        <f>IF(Tabla152[[#This Row],[Posición4]]=0,0,0.975^(Tabla152[[#This Row],[Posición4]]-1)*3000)</f>
        <v>1901.9729553265486</v>
      </c>
      <c r="Q63" s="32"/>
      <c r="R63" s="32">
        <f>IF(Tabla152[[#This Row],[Posición5]]=0,0,0.975^(Tabla152[[#This Row],[Posición5]]-1)*3000)</f>
        <v>0</v>
      </c>
      <c r="S63" s="32"/>
      <c r="T63" s="32">
        <f>IF(Tabla152[[#This Row],[Posición6]]=0,0,0.975^(Tabla152[[#This Row],[Posición6]]-1)*6000)</f>
        <v>0</v>
      </c>
      <c r="U63" s="36">
        <f>SUM(Tabla152[[#This Row],[Puntaje]],Tabla152[[#This Row],[Puntaje2]],Tabla152[[#This Row],[Puntaje3]],Tabla152[[#This Row],[Puntaje4]],Tabla152[[#This Row],[puntaje5]],Tabla152[[#This Row],[Puntaje6]])</f>
        <v>1901.9729553265486</v>
      </c>
    </row>
    <row r="64" spans="1:21" x14ac:dyDescent="0.35">
      <c r="A64" s="11"/>
      <c r="B64" s="37" t="s">
        <v>226</v>
      </c>
      <c r="C64" s="37" t="s">
        <v>227</v>
      </c>
      <c r="D64" s="32" t="s">
        <v>2</v>
      </c>
      <c r="E64" s="32" t="s">
        <v>883</v>
      </c>
      <c r="F64" s="38" t="s">
        <v>139</v>
      </c>
      <c r="G64" s="39">
        <v>32648</v>
      </c>
      <c r="H64" s="31" t="s">
        <v>105</v>
      </c>
      <c r="I64" s="40">
        <v>23</v>
      </c>
      <c r="J64" s="32">
        <f>IF(Tabla152[[#This Row],[Posicion 1]]=0,0,0.975^(Tabla152[[#This Row],[Posicion 1]]-1)*3000)</f>
        <v>1718.7899280248459</v>
      </c>
      <c r="K64" s="32"/>
      <c r="L64" s="32">
        <f>IF(Tabla152[[#This Row],[Posición2]]=0,0,0.975^(Tabla152[[#This Row],[Posición2]]-1)*3000)</f>
        <v>0</v>
      </c>
      <c r="M64" s="32"/>
      <c r="N64" s="32">
        <f>IF(Tabla152[[#This Row],[Posición3]]=0,0,0.975^(Tabla152[[#This Row],[Posición3]]-1)*3000)</f>
        <v>0</v>
      </c>
      <c r="O64" s="32"/>
      <c r="P64" s="32">
        <f>IF(Tabla152[[#This Row],[Posición4]]=0,0,0.975^(Tabla152[[#This Row],[Posición4]]-1)*3000)</f>
        <v>0</v>
      </c>
      <c r="Q64" s="32"/>
      <c r="R64" s="32">
        <f>IF(Tabla152[[#This Row],[Posición5]]=0,0,0.975^(Tabla152[[#This Row],[Posición5]]-1)*3000)</f>
        <v>0</v>
      </c>
      <c r="S64" s="32"/>
      <c r="T64" s="32">
        <f>IF(Tabla152[[#This Row],[Posición6]]=0,0,0.975^(Tabla152[[#This Row],[Posición6]]-1)*6000)</f>
        <v>0</v>
      </c>
      <c r="U64" s="36">
        <f>SUM(Tabla152[[#This Row],[Puntaje]],Tabla152[[#This Row],[Puntaje2]],Tabla152[[#This Row],[Puntaje3]],Tabla152[[#This Row],[Puntaje4]],Tabla152[[#This Row],[puntaje5]],Tabla152[[#This Row],[Puntaje6]])</f>
        <v>1718.7899280248459</v>
      </c>
    </row>
    <row r="65" spans="1:21" s="6" customFormat="1" x14ac:dyDescent="0.35">
      <c r="A65" s="11"/>
      <c r="B65" s="37" t="s">
        <v>209</v>
      </c>
      <c r="C65" s="37" t="s">
        <v>210</v>
      </c>
      <c r="D65" s="32" t="s">
        <v>2</v>
      </c>
      <c r="E65" s="32" t="s">
        <v>883</v>
      </c>
      <c r="F65" s="38" t="s">
        <v>130</v>
      </c>
      <c r="G65" s="39">
        <v>31651</v>
      </c>
      <c r="H65" s="31" t="s">
        <v>105</v>
      </c>
      <c r="I65" s="40">
        <v>40</v>
      </c>
      <c r="J65" s="32">
        <f>IF(Tabla152[[#This Row],[Posicion 1]]=0,0,0.975^(Tabla152[[#This Row],[Posicion 1]]-1)*3000)</f>
        <v>1117.6382765780932</v>
      </c>
      <c r="K65" s="32"/>
      <c r="L65" s="32">
        <f>IF(Tabla152[[#This Row],[Posición2]]=0,0,0.975^(Tabla152[[#This Row],[Posición2]]-1)*3000)</f>
        <v>0</v>
      </c>
      <c r="M65" s="32"/>
      <c r="N65" s="32">
        <f>IF(Tabla152[[#This Row],[Posición3]]=0,0,0.975^(Tabla152[[#This Row],[Posición3]]-1)*3000)</f>
        <v>0</v>
      </c>
      <c r="O65" s="32"/>
      <c r="P65" s="32">
        <f>IF(Tabla152[[#This Row],[Posición4]]=0,0,0.975^(Tabla152[[#This Row],[Posición4]]-1)*3000)</f>
        <v>0</v>
      </c>
      <c r="Q65" s="32"/>
      <c r="R65" s="32">
        <f>IF(Tabla152[[#This Row],[Posición5]]=0,0,0.975^(Tabla152[[#This Row],[Posición5]]-1)*3000)</f>
        <v>0</v>
      </c>
      <c r="S65" s="32"/>
      <c r="T65" s="32">
        <f>IF(Tabla152[[#This Row],[Posición6]]=0,0,0.975^(Tabla152[[#This Row],[Posición6]]-1)*6000)</f>
        <v>0</v>
      </c>
      <c r="U65" s="36">
        <f>SUM(Tabla152[[#This Row],[Puntaje]],Tabla152[[#This Row],[Puntaje2]],Tabla152[[#This Row],[Puntaje3]],Tabla152[[#This Row],[Puntaje4]],Tabla152[[#This Row],[puntaje5]],Tabla152[[#This Row],[Puntaje6]])</f>
        <v>1117.6382765780932</v>
      </c>
    </row>
    <row r="66" spans="1:21" x14ac:dyDescent="0.35">
      <c r="A66" s="11"/>
      <c r="B66" s="37" t="s">
        <v>206</v>
      </c>
      <c r="C66" s="37" t="s">
        <v>207</v>
      </c>
      <c r="D66" s="32" t="s">
        <v>2</v>
      </c>
      <c r="E66" s="32" t="s">
        <v>883</v>
      </c>
      <c r="F66" s="38" t="s">
        <v>128</v>
      </c>
      <c r="G66" s="39">
        <v>31594</v>
      </c>
      <c r="H66" s="31" t="s">
        <v>105</v>
      </c>
      <c r="I66" s="40">
        <v>43</v>
      </c>
      <c r="J66" s="32">
        <f>IF(Tabla152[[#This Row],[Posicion 1]]=0,0,0.975^(Tabla152[[#This Row],[Posicion 1]]-1)*3000)</f>
        <v>1035.8935145052485</v>
      </c>
      <c r="K66" s="32"/>
      <c r="L66" s="32">
        <f>IF(Tabla152[[#This Row],[Posición2]]=0,0,0.975^(Tabla152[[#This Row],[Posición2]]-1)*3000)</f>
        <v>0</v>
      </c>
      <c r="M66" s="32"/>
      <c r="N66" s="32">
        <f>IF(Tabla152[[#This Row],[Posición3]]=0,0,0.975^(Tabla152[[#This Row],[Posición3]]-1)*3000)</f>
        <v>0</v>
      </c>
      <c r="O66" s="32"/>
      <c r="P66" s="32">
        <f>IF(Tabla152[[#This Row],[Posición4]]=0,0,0.975^(Tabla152[[#This Row],[Posición4]]-1)*3000)</f>
        <v>0</v>
      </c>
      <c r="Q66" s="32"/>
      <c r="R66" s="32">
        <f>IF(Tabla152[[#This Row],[Posición5]]=0,0,0.975^(Tabla152[[#This Row],[Posición5]]-1)*3000)</f>
        <v>0</v>
      </c>
      <c r="S66" s="32"/>
      <c r="T66" s="32">
        <f>IF(Tabla152[[#This Row],[Posición6]]=0,0,0.975^(Tabla152[[#This Row],[Posición6]]-1)*6000)</f>
        <v>0</v>
      </c>
      <c r="U66" s="36">
        <f>SUM(Tabla152[[#This Row],[Puntaje]],Tabla152[[#This Row],[Puntaje2]],Tabla152[[#This Row],[Puntaje3]],Tabla152[[#This Row],[Puntaje4]],Tabla152[[#This Row],[puntaje5]],Tabla152[[#This Row],[Puntaje6]])</f>
        <v>1035.8935145052485</v>
      </c>
    </row>
    <row r="67" spans="1:21" s="6" customFormat="1" x14ac:dyDescent="0.35">
      <c r="A67" s="11"/>
      <c r="B67" s="37" t="s">
        <v>211</v>
      </c>
      <c r="C67" s="37" t="s">
        <v>212</v>
      </c>
      <c r="D67" s="32" t="s">
        <v>2</v>
      </c>
      <c r="E67" s="32" t="s">
        <v>883</v>
      </c>
      <c r="F67" s="38" t="s">
        <v>131</v>
      </c>
      <c r="G67" s="39">
        <v>31906</v>
      </c>
      <c r="H67" s="31" t="s">
        <v>105</v>
      </c>
      <c r="I67" s="40">
        <v>47</v>
      </c>
      <c r="J67" s="32">
        <f>IF(Tabla152[[#This Row],[Posicion 1]]=0,0,0.975^(Tabla152[[#This Row],[Posicion 1]]-1)*3000)</f>
        <v>936.12442503536579</v>
      </c>
      <c r="K67" s="32"/>
      <c r="L67" s="32">
        <f>IF(Tabla152[[#This Row],[Posición2]]=0,0,0.975^(Tabla152[[#This Row],[Posición2]]-1)*3000)</f>
        <v>0</v>
      </c>
      <c r="M67" s="32"/>
      <c r="N67" s="32">
        <f>IF(Tabla152[[#This Row],[Posición3]]=0,0,0.975^(Tabla152[[#This Row],[Posición3]]-1)*3000)</f>
        <v>0</v>
      </c>
      <c r="O67" s="32"/>
      <c r="P67" s="32">
        <f>IF(Tabla152[[#This Row],[Posición4]]=0,0,0.975^(Tabla152[[#This Row],[Posición4]]-1)*3000)</f>
        <v>0</v>
      </c>
      <c r="Q67" s="32"/>
      <c r="R67" s="32">
        <f>IF(Tabla152[[#This Row],[Posición5]]=0,0,0.975^(Tabla152[[#This Row],[Posición5]]-1)*3000)</f>
        <v>0</v>
      </c>
      <c r="S67" s="32"/>
      <c r="T67" s="32">
        <f>IF(Tabla152[[#This Row],[Posición6]]=0,0,0.975^(Tabla152[[#This Row],[Posición6]]-1)*6000)</f>
        <v>0</v>
      </c>
      <c r="U67" s="36">
        <f>SUM(Tabla152[[#This Row],[Puntaje]],Tabla152[[#This Row],[Puntaje2]],Tabla152[[#This Row],[Puntaje3]],Tabla152[[#This Row],[Puntaje4]],Tabla152[[#This Row],[puntaje5]],Tabla152[[#This Row],[Puntaje6]])</f>
        <v>936.12442503536579</v>
      </c>
    </row>
    <row r="68" spans="1:21" x14ac:dyDescent="0.35">
      <c r="A68" s="11"/>
      <c r="B68" s="30" t="s">
        <v>293</v>
      </c>
      <c r="C68" s="30" t="s">
        <v>766</v>
      </c>
      <c r="D68" s="31" t="s">
        <v>2</v>
      </c>
      <c r="E68" s="32" t="s">
        <v>883</v>
      </c>
      <c r="F68" s="33" t="s">
        <v>810</v>
      </c>
      <c r="G68" s="34">
        <v>30623</v>
      </c>
      <c r="H68" s="31" t="s">
        <v>106</v>
      </c>
      <c r="I68" s="32"/>
      <c r="J68" s="32">
        <f>IF(Tabla152[[#This Row],[Posicion 1]]=0,0,0.975^(Tabla152[[#This Row],[Posicion 1]]-1)*3000)</f>
        <v>0</v>
      </c>
      <c r="K68" s="32"/>
      <c r="L68" s="32">
        <f>IF(Tabla152[[#This Row],[Posición2]]=0,0,0.975^(Tabla152[[#This Row],[Posición2]]-1)*3000)</f>
        <v>0</v>
      </c>
      <c r="M68" s="32"/>
      <c r="N68" s="32">
        <f>IF(Tabla152[[#This Row],[Posición3]]=0,0,0.975^(Tabla152[[#This Row],[Posición3]]-1)*3000)</f>
        <v>0</v>
      </c>
      <c r="O68" s="32"/>
      <c r="P68" s="32">
        <f>IF(Tabla152[[#This Row],[Posición4]]=0,0,0.975^(Tabla152[[#This Row],[Posición4]]-1)*3000)</f>
        <v>0</v>
      </c>
      <c r="Q68" s="32"/>
      <c r="R68" s="32">
        <f>IF(Tabla152[[#This Row],[Posición5]]=0,0,0.975^(Tabla152[[#This Row],[Posición5]]-1)*3000)</f>
        <v>0</v>
      </c>
      <c r="S68" s="31">
        <v>2</v>
      </c>
      <c r="T68" s="32">
        <f>IF(Tabla152[[#This Row],[Posición6]]=0,0,0.975^(Tabla152[[#This Row],[Posición6]]-1)*6000)</f>
        <v>5850</v>
      </c>
      <c r="U68" s="36">
        <f>SUM(Tabla152[[#This Row],[Puntaje]],Tabla152[[#This Row],[Puntaje2]],Tabla152[[#This Row],[Puntaje3]],Tabla152[[#This Row],[Puntaje4]],Tabla152[[#This Row],[puntaje5]],Tabla152[[#This Row],[Puntaje6]])</f>
        <v>5850</v>
      </c>
    </row>
    <row r="69" spans="1:21" s="6" customFormat="1" x14ac:dyDescent="0.35">
      <c r="A69" s="11"/>
      <c r="B69" s="30" t="s">
        <v>179</v>
      </c>
      <c r="C69" s="30" t="s">
        <v>767</v>
      </c>
      <c r="D69" s="31" t="s">
        <v>2</v>
      </c>
      <c r="E69" s="32" t="s">
        <v>883</v>
      </c>
      <c r="F69" s="33" t="s">
        <v>811</v>
      </c>
      <c r="G69" s="34">
        <v>30623</v>
      </c>
      <c r="H69" s="31" t="s">
        <v>106</v>
      </c>
      <c r="I69" s="32"/>
      <c r="J69" s="32">
        <f>IF(Tabla152[[#This Row],[Posicion 1]]=0,0,0.975^(Tabla152[[#This Row],[Posicion 1]]-1)*3000)</f>
        <v>0</v>
      </c>
      <c r="K69" s="32"/>
      <c r="L69" s="32">
        <f>IF(Tabla152[[#This Row],[Posición2]]=0,0,0.975^(Tabla152[[#This Row],[Posición2]]-1)*3000)</f>
        <v>0</v>
      </c>
      <c r="M69" s="32"/>
      <c r="N69" s="32">
        <f>IF(Tabla152[[#This Row],[Posición3]]=0,0,0.975^(Tabla152[[#This Row],[Posición3]]-1)*3000)</f>
        <v>0</v>
      </c>
      <c r="O69" s="32"/>
      <c r="P69" s="32">
        <f>IF(Tabla152[[#This Row],[Posición4]]=0,0,0.975^(Tabla152[[#This Row],[Posición4]]-1)*3000)</f>
        <v>0</v>
      </c>
      <c r="Q69" s="32"/>
      <c r="R69" s="32">
        <f>IF(Tabla152[[#This Row],[Posición5]]=0,0,0.975^(Tabla152[[#This Row],[Posición5]]-1)*3000)</f>
        <v>0</v>
      </c>
      <c r="S69" s="31">
        <v>4</v>
      </c>
      <c r="T69" s="32">
        <f>IF(Tabla152[[#This Row],[Posición6]]=0,0,0.975^(Tabla152[[#This Row],[Posición6]]-1)*6000)</f>
        <v>5561.15625</v>
      </c>
      <c r="U69" s="36">
        <f>SUM(Tabla152[[#This Row],[Puntaje]],Tabla152[[#This Row],[Puntaje2]],Tabla152[[#This Row],[Puntaje3]],Tabla152[[#This Row],[Puntaje4]],Tabla152[[#This Row],[puntaje5]],Tabla152[[#This Row],[Puntaje6]])</f>
        <v>5561.15625</v>
      </c>
    </row>
    <row r="70" spans="1:21" x14ac:dyDescent="0.35">
      <c r="A70" s="11"/>
      <c r="B70" s="30" t="s">
        <v>376</v>
      </c>
      <c r="C70" s="30" t="s">
        <v>768</v>
      </c>
      <c r="D70" s="31" t="s">
        <v>2</v>
      </c>
      <c r="E70" s="32" t="s">
        <v>883</v>
      </c>
      <c r="F70" s="33" t="s">
        <v>812</v>
      </c>
      <c r="G70" s="34">
        <v>29893</v>
      </c>
      <c r="H70" s="31" t="s">
        <v>106</v>
      </c>
      <c r="I70" s="32"/>
      <c r="J70" s="32">
        <f>IF(Tabla152[[#This Row],[Posicion 1]]=0,0,0.975^(Tabla152[[#This Row],[Posicion 1]]-1)*3000)</f>
        <v>0</v>
      </c>
      <c r="K70" s="32"/>
      <c r="L70" s="32">
        <f>IF(Tabla152[[#This Row],[Posición2]]=0,0,0.975^(Tabla152[[#This Row],[Posición2]]-1)*3000)</f>
        <v>0</v>
      </c>
      <c r="M70" s="32"/>
      <c r="N70" s="32">
        <f>IF(Tabla152[[#This Row],[Posición3]]=0,0,0.975^(Tabla152[[#This Row],[Posición3]]-1)*3000)</f>
        <v>0</v>
      </c>
      <c r="O70" s="32"/>
      <c r="P70" s="32">
        <f>IF(Tabla152[[#This Row],[Posición4]]=0,0,0.975^(Tabla152[[#This Row],[Posición4]]-1)*3000)</f>
        <v>0</v>
      </c>
      <c r="Q70" s="32"/>
      <c r="R70" s="32">
        <f>IF(Tabla152[[#This Row],[Posición5]]=0,0,0.975^(Tabla152[[#This Row],[Posición5]]-1)*3000)</f>
        <v>0</v>
      </c>
      <c r="S70" s="31">
        <v>5</v>
      </c>
      <c r="T70" s="32">
        <f>IF(Tabla152[[#This Row],[Posición6]]=0,0,0.975^(Tabla152[[#This Row],[Posición6]]-1)*6000)</f>
        <v>5422.1273437499995</v>
      </c>
      <c r="U70" s="36">
        <f>SUM(Tabla152[[#This Row],[Puntaje]],Tabla152[[#This Row],[Puntaje2]],Tabla152[[#This Row],[Puntaje3]],Tabla152[[#This Row],[Puntaje4]],Tabla152[[#This Row],[puntaje5]],Tabla152[[#This Row],[Puntaje6]])</f>
        <v>5422.1273437499995</v>
      </c>
    </row>
    <row r="71" spans="1:21" s="7" customFormat="1" x14ac:dyDescent="0.35">
      <c r="A71" s="11"/>
      <c r="B71" s="43" t="s">
        <v>320</v>
      </c>
      <c r="C71" s="43" t="s">
        <v>319</v>
      </c>
      <c r="D71" s="32" t="s">
        <v>2</v>
      </c>
      <c r="E71" s="32" t="s">
        <v>883</v>
      </c>
      <c r="F71" s="38" t="s">
        <v>486</v>
      </c>
      <c r="G71" s="39">
        <v>30641</v>
      </c>
      <c r="H71" s="31" t="s">
        <v>106</v>
      </c>
      <c r="I71" s="32"/>
      <c r="J71" s="32">
        <f>IF(Tabla152[[#This Row],[Posicion 1]]=0,0,0.975^(Tabla152[[#This Row],[Posicion 1]]-1)*3000)</f>
        <v>0</v>
      </c>
      <c r="K71" s="44">
        <v>1</v>
      </c>
      <c r="L71" s="32">
        <f>IF(Tabla152[[#This Row],[Posición2]]=0,0,0.975^(Tabla152[[#This Row],[Posición2]]-1)*3000)</f>
        <v>3000</v>
      </c>
      <c r="M71" s="32"/>
      <c r="N71" s="32">
        <f>IF(Tabla152[[#This Row],[Posición3]]=0,0,0.975^(Tabla152[[#This Row],[Posición3]]-1)*3000)</f>
        <v>0</v>
      </c>
      <c r="O71" s="32"/>
      <c r="P71" s="32">
        <f>IF(Tabla152[[#This Row],[Posición4]]=0,0,0.975^(Tabla152[[#This Row],[Posición4]]-1)*3000)</f>
        <v>0</v>
      </c>
      <c r="Q71" s="32"/>
      <c r="R71" s="32">
        <f>IF(Tabla152[[#This Row],[Posición5]]=0,0,0.975^(Tabla152[[#This Row],[Posición5]]-1)*3000)</f>
        <v>0</v>
      </c>
      <c r="S71" s="32"/>
      <c r="T71" s="32">
        <f>IF(Tabla152[[#This Row],[Posición6]]=0,0,0.975^(Tabla152[[#This Row],[Posición6]]-1)*6000)</f>
        <v>0</v>
      </c>
      <c r="U71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72" spans="1:21" x14ac:dyDescent="0.35">
      <c r="A72" s="11"/>
      <c r="B72" s="30" t="s">
        <v>361</v>
      </c>
      <c r="C72" s="30" t="s">
        <v>433</v>
      </c>
      <c r="D72" s="32" t="s">
        <v>2</v>
      </c>
      <c r="E72" s="32" t="s">
        <v>883</v>
      </c>
      <c r="F72" s="31" t="s">
        <v>549</v>
      </c>
      <c r="G72" s="39">
        <v>31029</v>
      </c>
      <c r="H72" s="31" t="s">
        <v>106</v>
      </c>
      <c r="I72" s="32"/>
      <c r="J72" s="32">
        <f>IF(Tabla152[[#This Row],[Posicion 1]]=0,0,0.975^(Tabla152[[#This Row],[Posicion 1]]-1)*3000)</f>
        <v>0</v>
      </c>
      <c r="K72" s="32"/>
      <c r="L72" s="32">
        <f>IF(Tabla152[[#This Row],[Posición2]]=0,0,0.975^(Tabla152[[#This Row],[Posición2]]-1)*3000)</f>
        <v>0</v>
      </c>
      <c r="M72" s="31">
        <v>1</v>
      </c>
      <c r="N72" s="32">
        <f>IF(Tabla152[[#This Row],[Posición3]]=0,0,0.975^(Tabla152[[#This Row],[Posición3]]-1)*3000)</f>
        <v>3000</v>
      </c>
      <c r="O72" s="32"/>
      <c r="P72" s="32">
        <f>IF(Tabla152[[#This Row],[Posición4]]=0,0,0.975^(Tabla152[[#This Row],[Posición4]]-1)*3000)</f>
        <v>0</v>
      </c>
      <c r="Q72" s="32"/>
      <c r="R72" s="32">
        <f>IF(Tabla152[[#This Row],[Posición5]]=0,0,0.975^(Tabla152[[#This Row],[Posición5]]-1)*3000)</f>
        <v>0</v>
      </c>
      <c r="S72" s="32"/>
      <c r="T72" s="32">
        <f>IF(Tabla152[[#This Row],[Posición6]]=0,0,0.975^(Tabla152[[#This Row],[Posición6]]-1)*6000)</f>
        <v>0</v>
      </c>
      <c r="U72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73" spans="1:21" s="6" customFormat="1" x14ac:dyDescent="0.35">
      <c r="A73" s="11"/>
      <c r="B73" s="41" t="s">
        <v>648</v>
      </c>
      <c r="C73" s="41" t="s">
        <v>649</v>
      </c>
      <c r="D73" s="32" t="s">
        <v>2</v>
      </c>
      <c r="E73" s="32" t="s">
        <v>883</v>
      </c>
      <c r="F73" s="31" t="s">
        <v>591</v>
      </c>
      <c r="G73" s="34"/>
      <c r="H73" s="31" t="s">
        <v>106</v>
      </c>
      <c r="I73" s="32"/>
      <c r="J73" s="32">
        <f>IF(Tabla152[[#This Row],[Posicion 1]]=0,0,0.975^(Tabla152[[#This Row],[Posicion 1]]-1)*3000)</f>
        <v>0</v>
      </c>
      <c r="K73" s="32"/>
      <c r="L73" s="32">
        <f>IF(Tabla152[[#This Row],[Posición2]]=0,0,0.975^(Tabla152[[#This Row],[Posición2]]-1)*3000)</f>
        <v>0</v>
      </c>
      <c r="M73" s="32"/>
      <c r="N73" s="32">
        <f>IF(Tabla152[[#This Row],[Posición3]]=0,0,0.975^(Tabla152[[#This Row],[Posición3]]-1)*3000)</f>
        <v>0</v>
      </c>
      <c r="O73" s="42">
        <v>1</v>
      </c>
      <c r="P73" s="32">
        <f>IF(Tabla152[[#This Row],[Posición4]]=0,0,0.975^(Tabla152[[#This Row],[Posición4]]-1)*3000)</f>
        <v>3000</v>
      </c>
      <c r="Q73" s="32"/>
      <c r="R73" s="32">
        <f>IF(Tabla152[[#This Row],[Posición5]]=0,0,0.975^(Tabla152[[#This Row],[Posición5]]-1)*3000)</f>
        <v>0</v>
      </c>
      <c r="S73" s="32"/>
      <c r="T73" s="32">
        <f>IF(Tabla152[[#This Row],[Posición6]]=0,0,0.975^(Tabla152[[#This Row],[Posición6]]-1)*6000)</f>
        <v>0</v>
      </c>
      <c r="U73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74" spans="1:21" x14ac:dyDescent="0.35">
      <c r="A74" s="11"/>
      <c r="B74" s="17" t="s">
        <v>847</v>
      </c>
      <c r="C74" s="17" t="s">
        <v>848</v>
      </c>
      <c r="D74" s="18" t="s">
        <v>2</v>
      </c>
      <c r="E74" s="11" t="s">
        <v>827</v>
      </c>
      <c r="F74" s="26" t="s">
        <v>827</v>
      </c>
      <c r="G74" s="20">
        <v>30016</v>
      </c>
      <c r="H74" s="18" t="s">
        <v>106</v>
      </c>
      <c r="I74" s="11"/>
      <c r="J74" s="11">
        <f>IF(Tabla152[[#This Row],[Posicion 1]]=0,0,0.975^(Tabla152[[#This Row],[Posicion 1]]-1)*3000)</f>
        <v>0</v>
      </c>
      <c r="K74" s="11"/>
      <c r="L74" s="11">
        <f>IF(Tabla152[[#This Row],[Posición2]]=0,0,0.975^(Tabla152[[#This Row],[Posición2]]-1)*3000)</f>
        <v>0</v>
      </c>
      <c r="M74" s="11"/>
      <c r="N74" s="11">
        <f>IF(Tabla152[[#This Row],[Posición3]]=0,0,0.975^(Tabla152[[#This Row],[Posición3]]-1)*3000)</f>
        <v>0</v>
      </c>
      <c r="O74" s="11"/>
      <c r="P74" s="11">
        <f>IF(Tabla152[[#This Row],[Posición4]]=0,0,0.975^(Tabla152[[#This Row],[Posición4]]-1)*3000)</f>
        <v>0</v>
      </c>
      <c r="Q74" s="11">
        <v>1</v>
      </c>
      <c r="R74" s="11">
        <f>IF(Tabla152[[#This Row],[Posición5]]=0,0,0.975^(Tabla152[[#This Row],[Posición5]]-1)*3000)</f>
        <v>3000</v>
      </c>
      <c r="S74" s="11"/>
      <c r="T74" s="11">
        <f>IF(Tabla152[[#This Row],[Posición6]]=0,0,0.975^(Tabla152[[#This Row],[Posición6]]-1)*6000)</f>
        <v>0</v>
      </c>
      <c r="U74" s="29">
        <f>SUM(Tabla152[[#This Row],[Puntaje]],Tabla152[[#This Row],[Puntaje2]],Tabla152[[#This Row],[Puntaje3]],Tabla152[[#This Row],[Puntaje4]],Tabla152[[#This Row],[puntaje5]],Tabla152[[#This Row],[Puntaje6]])</f>
        <v>3000</v>
      </c>
    </row>
    <row r="75" spans="1:21" s="6" customFormat="1" x14ac:dyDescent="0.35">
      <c r="A75" s="11"/>
      <c r="B75" s="21" t="s">
        <v>313</v>
      </c>
      <c r="C75" s="22" t="s">
        <v>312</v>
      </c>
      <c r="D75" s="11" t="s">
        <v>2</v>
      </c>
      <c r="E75" s="11" t="s">
        <v>877</v>
      </c>
      <c r="F75" s="14" t="s">
        <v>482</v>
      </c>
      <c r="G75" s="10">
        <v>30302</v>
      </c>
      <c r="H75" s="18" t="s">
        <v>106</v>
      </c>
      <c r="I75" s="11"/>
      <c r="J75" s="11">
        <f>IF(Tabla152[[#This Row],[Posicion 1]]=0,0,0.975^(Tabla152[[#This Row],[Posicion 1]]-1)*3000)</f>
        <v>0</v>
      </c>
      <c r="K75" s="25">
        <v>2</v>
      </c>
      <c r="L75" s="11">
        <f>IF(Tabla152[[#This Row],[Posición2]]=0,0,0.975^(Tabla152[[#This Row],[Posición2]]-1)*3000)</f>
        <v>2925</v>
      </c>
      <c r="M75" s="11"/>
      <c r="N75" s="11">
        <f>IF(Tabla152[[#This Row],[Posición3]]=0,0,0.975^(Tabla152[[#This Row],[Posición3]]-1)*3000)</f>
        <v>0</v>
      </c>
      <c r="O75" s="11"/>
      <c r="P75" s="11">
        <f>IF(Tabla152[[#This Row],[Posición4]]=0,0,0.975^(Tabla152[[#This Row],[Posición4]]-1)*3000)</f>
        <v>0</v>
      </c>
      <c r="Q75" s="11"/>
      <c r="R75" s="11">
        <f>IF(Tabla152[[#This Row],[Posición5]]=0,0,0.975^(Tabla152[[#This Row],[Posición5]]-1)*3000)</f>
        <v>0</v>
      </c>
      <c r="S75" s="11"/>
      <c r="T75" s="11">
        <f>IF(Tabla152[[#This Row],[Posición6]]=0,0,0.975^(Tabla152[[#This Row],[Posición6]]-1)*6000)</f>
        <v>0</v>
      </c>
      <c r="U75" s="29">
        <f>SUM(Tabla152[[#This Row],[Puntaje]],Tabla152[[#This Row],[Puntaje2]],Tabla152[[#This Row],[Puntaje3]],Tabla152[[#This Row],[Puntaje4]],Tabla152[[#This Row],[puntaje5]],Tabla152[[#This Row],[Puntaje6]])</f>
        <v>2925</v>
      </c>
    </row>
    <row r="76" spans="1:21" x14ac:dyDescent="0.35">
      <c r="A76" s="11"/>
      <c r="B76" s="17" t="s">
        <v>172</v>
      </c>
      <c r="C76" s="17" t="s">
        <v>434</v>
      </c>
      <c r="D76" s="11" t="s">
        <v>2</v>
      </c>
      <c r="E76" s="11" t="s">
        <v>550</v>
      </c>
      <c r="F76" s="18" t="s">
        <v>550</v>
      </c>
      <c r="G76" s="10">
        <v>30266</v>
      </c>
      <c r="H76" s="18" t="s">
        <v>106</v>
      </c>
      <c r="I76" s="11"/>
      <c r="J76" s="11">
        <f>IF(Tabla152[[#This Row],[Posicion 1]]=0,0,0.975^(Tabla152[[#This Row],[Posicion 1]]-1)*3000)</f>
        <v>0</v>
      </c>
      <c r="K76" s="11"/>
      <c r="L76" s="11">
        <f>IF(Tabla152[[#This Row],[Posición2]]=0,0,0.975^(Tabla152[[#This Row],[Posición2]]-1)*3000)</f>
        <v>0</v>
      </c>
      <c r="M76" s="18">
        <v>2</v>
      </c>
      <c r="N76" s="11">
        <f>IF(Tabla152[[#This Row],[Posición3]]=0,0,0.975^(Tabla152[[#This Row],[Posición3]]-1)*3000)</f>
        <v>2925</v>
      </c>
      <c r="O76" s="11"/>
      <c r="P76" s="11">
        <f>IF(Tabla152[[#This Row],[Posición4]]=0,0,0.975^(Tabla152[[#This Row],[Posición4]]-1)*3000)</f>
        <v>0</v>
      </c>
      <c r="Q76" s="11"/>
      <c r="R76" s="11">
        <f>IF(Tabla152[[#This Row],[Posición5]]=0,0,0.975^(Tabla152[[#This Row],[Posición5]]-1)*3000)</f>
        <v>0</v>
      </c>
      <c r="S76" s="11"/>
      <c r="T76" s="11">
        <f>IF(Tabla152[[#This Row],[Posición6]]=0,0,0.975^(Tabla152[[#This Row],[Posición6]]-1)*6000)</f>
        <v>0</v>
      </c>
      <c r="U76" s="29">
        <f>SUM(Tabla152[[#This Row],[Puntaje]],Tabla152[[#This Row],[Puntaje2]],Tabla152[[#This Row],[Puntaje3]],Tabla152[[#This Row],[Puntaje4]],Tabla152[[#This Row],[puntaje5]],Tabla152[[#This Row],[Puntaje6]])</f>
        <v>2925</v>
      </c>
    </row>
    <row r="77" spans="1:21" s="6" customFormat="1" x14ac:dyDescent="0.35">
      <c r="A77" s="11"/>
      <c r="B77" s="41" t="s">
        <v>662</v>
      </c>
      <c r="C77" s="41" t="s">
        <v>663</v>
      </c>
      <c r="D77" s="32" t="s">
        <v>2</v>
      </c>
      <c r="E77" s="32" t="s">
        <v>883</v>
      </c>
      <c r="F77" s="31" t="s">
        <v>599</v>
      </c>
      <c r="G77" s="34"/>
      <c r="H77" s="31" t="s">
        <v>106</v>
      </c>
      <c r="I77" s="32"/>
      <c r="J77" s="32">
        <f>IF(Tabla152[[#This Row],[Posicion 1]]=0,0,0.975^(Tabla152[[#This Row],[Posicion 1]]-1)*3000)</f>
        <v>0</v>
      </c>
      <c r="K77" s="32"/>
      <c r="L77" s="32">
        <f>IF(Tabla152[[#This Row],[Posición2]]=0,0,0.975^(Tabla152[[#This Row],[Posición2]]-1)*3000)</f>
        <v>0</v>
      </c>
      <c r="M77" s="32"/>
      <c r="N77" s="32">
        <f>IF(Tabla152[[#This Row],[Posición3]]=0,0,0.975^(Tabla152[[#This Row],[Posición3]]-1)*3000)</f>
        <v>0</v>
      </c>
      <c r="O77" s="42">
        <v>2</v>
      </c>
      <c r="P77" s="32">
        <f>IF(Tabla152[[#This Row],[Posición4]]=0,0,0.975^(Tabla152[[#This Row],[Posición4]]-1)*3000)</f>
        <v>2925</v>
      </c>
      <c r="Q77" s="32"/>
      <c r="R77" s="32">
        <f>IF(Tabla152[[#This Row],[Posición5]]=0,0,0.975^(Tabla152[[#This Row],[Posición5]]-1)*3000)</f>
        <v>0</v>
      </c>
      <c r="S77" s="32"/>
      <c r="T77" s="32">
        <f>IF(Tabla152[[#This Row],[Posición6]]=0,0,0.975^(Tabla152[[#This Row],[Posición6]]-1)*6000)</f>
        <v>0</v>
      </c>
      <c r="U77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78" spans="1:21" x14ac:dyDescent="0.35">
      <c r="A78" s="11"/>
      <c r="B78" s="30" t="s">
        <v>362</v>
      </c>
      <c r="C78" s="30" t="s">
        <v>435</v>
      </c>
      <c r="D78" s="32" t="s">
        <v>2</v>
      </c>
      <c r="E78" s="32" t="s">
        <v>883</v>
      </c>
      <c r="F78" s="31" t="s">
        <v>551</v>
      </c>
      <c r="G78" s="39">
        <v>29319</v>
      </c>
      <c r="H78" s="31" t="s">
        <v>106</v>
      </c>
      <c r="I78" s="32"/>
      <c r="J78" s="32">
        <f>IF(Tabla152[[#This Row],[Posicion 1]]=0,0,0.975^(Tabla152[[#This Row],[Posicion 1]]-1)*3000)</f>
        <v>0</v>
      </c>
      <c r="K78" s="32"/>
      <c r="L78" s="32">
        <f>IF(Tabla152[[#This Row],[Posición2]]=0,0,0.975^(Tabla152[[#This Row],[Posición2]]-1)*3000)</f>
        <v>0</v>
      </c>
      <c r="M78" s="31">
        <v>3</v>
      </c>
      <c r="N78" s="32">
        <f>IF(Tabla152[[#This Row],[Posición3]]=0,0,0.975^(Tabla152[[#This Row],[Posición3]]-1)*3000)</f>
        <v>2851.875</v>
      </c>
      <c r="O78" s="32"/>
      <c r="P78" s="32">
        <f>IF(Tabla152[[#This Row],[Posición4]]=0,0,0.975^(Tabla152[[#This Row],[Posición4]]-1)*3000)</f>
        <v>0</v>
      </c>
      <c r="Q78" s="32"/>
      <c r="R78" s="32">
        <f>IF(Tabla152[[#This Row],[Posición5]]=0,0,0.975^(Tabla152[[#This Row],[Posición5]]-1)*3000)</f>
        <v>0</v>
      </c>
      <c r="S78" s="32"/>
      <c r="T78" s="32">
        <f>IF(Tabla152[[#This Row],[Posición6]]=0,0,0.975^(Tabla152[[#This Row],[Posición6]]-1)*6000)</f>
        <v>0</v>
      </c>
      <c r="U78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79" spans="1:21" s="6" customFormat="1" x14ac:dyDescent="0.35">
      <c r="A79" s="11"/>
      <c r="B79" s="41" t="s">
        <v>664</v>
      </c>
      <c r="C79" s="41" t="s">
        <v>665</v>
      </c>
      <c r="D79" s="32" t="s">
        <v>2</v>
      </c>
      <c r="E79" s="32" t="s">
        <v>883</v>
      </c>
      <c r="F79" s="31" t="s">
        <v>600</v>
      </c>
      <c r="G79" s="34"/>
      <c r="H79" s="31" t="s">
        <v>106</v>
      </c>
      <c r="I79" s="32"/>
      <c r="J79" s="32">
        <f>IF(Tabla152[[#This Row],[Posicion 1]]=0,0,0.975^(Tabla152[[#This Row],[Posicion 1]]-1)*3000)</f>
        <v>0</v>
      </c>
      <c r="K79" s="32"/>
      <c r="L79" s="32">
        <f>IF(Tabla152[[#This Row],[Posición2]]=0,0,0.975^(Tabla152[[#This Row],[Posición2]]-1)*3000)</f>
        <v>0</v>
      </c>
      <c r="M79" s="32"/>
      <c r="N79" s="32">
        <f>IF(Tabla152[[#This Row],[Posición3]]=0,0,0.975^(Tabla152[[#This Row],[Posición3]]-1)*3000)</f>
        <v>0</v>
      </c>
      <c r="O79" s="42">
        <v>3</v>
      </c>
      <c r="P79" s="32">
        <f>IF(Tabla152[[#This Row],[Posición4]]=0,0,0.975^(Tabla152[[#This Row],[Posición4]]-1)*3000)</f>
        <v>2851.875</v>
      </c>
      <c r="Q79" s="32"/>
      <c r="R79" s="32">
        <f>IF(Tabla152[[#This Row],[Posición5]]=0,0,0.975^(Tabla152[[#This Row],[Posición5]]-1)*3000)</f>
        <v>0</v>
      </c>
      <c r="S79" s="32"/>
      <c r="T79" s="32">
        <f>IF(Tabla152[[#This Row],[Posición6]]=0,0,0.975^(Tabla152[[#This Row],[Posición6]]-1)*6000)</f>
        <v>0</v>
      </c>
      <c r="U79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80" spans="1:21" x14ac:dyDescent="0.35">
      <c r="A80" s="11"/>
      <c r="B80" s="30" t="s">
        <v>852</v>
      </c>
      <c r="C80" s="30" t="s">
        <v>853</v>
      </c>
      <c r="D80" s="31" t="s">
        <v>2</v>
      </c>
      <c r="E80" s="32" t="s">
        <v>883</v>
      </c>
      <c r="F80" s="45" t="s">
        <v>831</v>
      </c>
      <c r="G80" s="34">
        <v>29478</v>
      </c>
      <c r="H80" s="31" t="s">
        <v>106</v>
      </c>
      <c r="I80" s="32"/>
      <c r="J80" s="32">
        <f>IF(Tabla152[[#This Row],[Posicion 1]]=0,0,0.975^(Tabla152[[#This Row],[Posicion 1]]-1)*3000)</f>
        <v>0</v>
      </c>
      <c r="K80" s="32"/>
      <c r="L80" s="32">
        <f>IF(Tabla152[[#This Row],[Posición2]]=0,0,0.975^(Tabla152[[#This Row],[Posición2]]-1)*3000)</f>
        <v>0</v>
      </c>
      <c r="M80" s="32"/>
      <c r="N80" s="32">
        <f>IF(Tabla152[[#This Row],[Posición3]]=0,0,0.975^(Tabla152[[#This Row],[Posición3]]-1)*3000)</f>
        <v>0</v>
      </c>
      <c r="O80" s="32"/>
      <c r="P80" s="32">
        <f>IF(Tabla152[[#This Row],[Posición4]]=0,0,0.975^(Tabla152[[#This Row],[Posición4]]-1)*3000)</f>
        <v>0</v>
      </c>
      <c r="Q80" s="32">
        <v>3</v>
      </c>
      <c r="R80" s="32">
        <f>IF(Tabla152[[#This Row],[Posición5]]=0,0,0.975^(Tabla152[[#This Row],[Posición5]]-1)*3000)</f>
        <v>2851.875</v>
      </c>
      <c r="S80" s="32"/>
      <c r="T80" s="32">
        <f>IF(Tabla152[[#This Row],[Posición6]]=0,0,0.975^(Tabla152[[#This Row],[Posición6]]-1)*6000)</f>
        <v>0</v>
      </c>
      <c r="U80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81" spans="1:21" s="6" customFormat="1" x14ac:dyDescent="0.35">
      <c r="A81" s="11"/>
      <c r="B81" s="43" t="s">
        <v>301</v>
      </c>
      <c r="C81" s="43" t="s">
        <v>300</v>
      </c>
      <c r="D81" s="32" t="s">
        <v>2</v>
      </c>
      <c r="E81" s="32" t="s">
        <v>883</v>
      </c>
      <c r="F81" s="38" t="s">
        <v>475</v>
      </c>
      <c r="G81" s="39">
        <v>30184</v>
      </c>
      <c r="H81" s="31" t="s">
        <v>106</v>
      </c>
      <c r="I81" s="32"/>
      <c r="J81" s="32">
        <f>IF(Tabla152[[#This Row],[Posicion 1]]=0,0,0.975^(Tabla152[[#This Row],[Posicion 1]]-1)*3000)</f>
        <v>0</v>
      </c>
      <c r="K81" s="44">
        <v>4</v>
      </c>
      <c r="L81" s="32">
        <f>IF(Tabla152[[#This Row],[Posición2]]=0,0,0.975^(Tabla152[[#This Row],[Posición2]]-1)*3000)</f>
        <v>2780.578125</v>
      </c>
      <c r="M81" s="32"/>
      <c r="N81" s="32">
        <f>IF(Tabla152[[#This Row],[Posición3]]=0,0,0.975^(Tabla152[[#This Row],[Posición3]]-1)*3000)</f>
        <v>0</v>
      </c>
      <c r="O81" s="32"/>
      <c r="P81" s="32">
        <f>IF(Tabla152[[#This Row],[Posición4]]=0,0,0.975^(Tabla152[[#This Row],[Posición4]]-1)*3000)</f>
        <v>0</v>
      </c>
      <c r="Q81" s="32"/>
      <c r="R81" s="32">
        <f>IF(Tabla152[[#This Row],[Posición5]]=0,0,0.975^(Tabla152[[#This Row],[Posición5]]-1)*3000)</f>
        <v>0</v>
      </c>
      <c r="S81" s="32"/>
      <c r="T81" s="32">
        <f>IF(Tabla152[[#This Row],[Posición6]]=0,0,0.975^(Tabla152[[#This Row],[Posición6]]-1)*6000)</f>
        <v>0</v>
      </c>
      <c r="U81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82" spans="1:21" x14ac:dyDescent="0.35">
      <c r="A82" s="11"/>
      <c r="B82" s="30" t="s">
        <v>363</v>
      </c>
      <c r="C82" s="30" t="s">
        <v>436</v>
      </c>
      <c r="D82" s="32" t="s">
        <v>2</v>
      </c>
      <c r="E82" s="32" t="s">
        <v>883</v>
      </c>
      <c r="F82" s="31" t="s">
        <v>458</v>
      </c>
      <c r="G82" s="39">
        <v>30868</v>
      </c>
      <c r="H82" s="31" t="s">
        <v>106</v>
      </c>
      <c r="I82" s="32"/>
      <c r="J82" s="32">
        <f>IF(Tabla152[[#This Row],[Posicion 1]]=0,0,0.975^(Tabla152[[#This Row],[Posicion 1]]-1)*3000)</f>
        <v>0</v>
      </c>
      <c r="K82" s="32"/>
      <c r="L82" s="32">
        <f>IF(Tabla152[[#This Row],[Posición2]]=0,0,0.975^(Tabla152[[#This Row],[Posición2]]-1)*3000)</f>
        <v>0</v>
      </c>
      <c r="M82" s="31">
        <v>4</v>
      </c>
      <c r="N82" s="32">
        <f>IF(Tabla152[[#This Row],[Posición3]]=0,0,0.975^(Tabla152[[#This Row],[Posición3]]-1)*3000)</f>
        <v>2780.578125</v>
      </c>
      <c r="O82" s="32"/>
      <c r="P82" s="32">
        <f>IF(Tabla152[[#This Row],[Posición4]]=0,0,0.975^(Tabla152[[#This Row],[Posición4]]-1)*3000)</f>
        <v>0</v>
      </c>
      <c r="Q82" s="32"/>
      <c r="R82" s="32">
        <f>IF(Tabla152[[#This Row],[Posición5]]=0,0,0.975^(Tabla152[[#This Row],[Posición5]]-1)*3000)</f>
        <v>0</v>
      </c>
      <c r="S82" s="32"/>
      <c r="T82" s="32">
        <f>IF(Tabla152[[#This Row],[Posición6]]=0,0,0.975^(Tabla152[[#This Row],[Posición6]]-1)*6000)</f>
        <v>0</v>
      </c>
      <c r="U82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83" spans="1:21" s="6" customFormat="1" x14ac:dyDescent="0.35">
      <c r="A83" s="11"/>
      <c r="B83" s="41" t="s">
        <v>685</v>
      </c>
      <c r="C83" s="41" t="s">
        <v>686</v>
      </c>
      <c r="D83" s="32" t="s">
        <v>2</v>
      </c>
      <c r="E83" s="32" t="s">
        <v>883</v>
      </c>
      <c r="F83" s="31" t="s">
        <v>612</v>
      </c>
      <c r="G83" s="34"/>
      <c r="H83" s="31" t="s">
        <v>106</v>
      </c>
      <c r="I83" s="32"/>
      <c r="J83" s="32">
        <f>IF(Tabla152[[#This Row],[Posicion 1]]=0,0,0.975^(Tabla152[[#This Row],[Posicion 1]]-1)*3000)</f>
        <v>0</v>
      </c>
      <c r="K83" s="32"/>
      <c r="L83" s="32">
        <f>IF(Tabla152[[#This Row],[Posición2]]=0,0,0.975^(Tabla152[[#This Row],[Posición2]]-1)*3000)</f>
        <v>0</v>
      </c>
      <c r="M83" s="32"/>
      <c r="N83" s="32">
        <f>IF(Tabla152[[#This Row],[Posición3]]=0,0,0.975^(Tabla152[[#This Row],[Posición3]]-1)*3000)</f>
        <v>0</v>
      </c>
      <c r="O83" s="42">
        <v>4</v>
      </c>
      <c r="P83" s="32">
        <f>IF(Tabla152[[#This Row],[Posición4]]=0,0,0.975^(Tabla152[[#This Row],[Posición4]]-1)*3000)</f>
        <v>2780.578125</v>
      </c>
      <c r="Q83" s="32"/>
      <c r="R83" s="32">
        <f>IF(Tabla152[[#This Row],[Posición5]]=0,0,0.975^(Tabla152[[#This Row],[Posición5]]-1)*3000)</f>
        <v>0</v>
      </c>
      <c r="S83" s="32"/>
      <c r="T83" s="32">
        <f>IF(Tabla152[[#This Row],[Posición6]]=0,0,0.975^(Tabla152[[#This Row],[Posición6]]-1)*6000)</f>
        <v>0</v>
      </c>
      <c r="U83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84" spans="1:21" x14ac:dyDescent="0.35">
      <c r="A84" s="11"/>
      <c r="B84" s="17" t="s">
        <v>861</v>
      </c>
      <c r="C84" s="17" t="s">
        <v>384</v>
      </c>
      <c r="D84" s="18" t="s">
        <v>2</v>
      </c>
      <c r="E84" s="11" t="s">
        <v>836</v>
      </c>
      <c r="F84" s="26" t="s">
        <v>836</v>
      </c>
      <c r="G84" s="20">
        <v>31000</v>
      </c>
      <c r="H84" s="18" t="s">
        <v>106</v>
      </c>
      <c r="I84" s="11"/>
      <c r="J84" s="11">
        <f>IF(Tabla152[[#This Row],[Posicion 1]]=0,0,0.975^(Tabla152[[#This Row],[Posicion 1]]-1)*3000)</f>
        <v>0</v>
      </c>
      <c r="K84" s="11"/>
      <c r="L84" s="11">
        <f>IF(Tabla152[[#This Row],[Posición2]]=0,0,0.975^(Tabla152[[#This Row],[Posición2]]-1)*3000)</f>
        <v>0</v>
      </c>
      <c r="M84" s="11"/>
      <c r="N84" s="11">
        <f>IF(Tabla152[[#This Row],[Posición3]]=0,0,0.975^(Tabla152[[#This Row],[Posición3]]-1)*3000)</f>
        <v>0</v>
      </c>
      <c r="O84" s="11"/>
      <c r="P84" s="11">
        <f>IF(Tabla152[[#This Row],[Posición4]]=0,0,0.975^(Tabla152[[#This Row],[Posición4]]-1)*3000)</f>
        <v>0</v>
      </c>
      <c r="Q84" s="11">
        <v>4</v>
      </c>
      <c r="R84" s="11">
        <f>IF(Tabla152[[#This Row],[Posición5]]=0,0,0.975^(Tabla152[[#This Row],[Posición5]]-1)*3000)</f>
        <v>2780.578125</v>
      </c>
      <c r="S84" s="11"/>
      <c r="T84" s="11">
        <f>IF(Tabla152[[#This Row],[Posición6]]=0,0,0.975^(Tabla152[[#This Row],[Posición6]]-1)*6000)</f>
        <v>0</v>
      </c>
      <c r="U84" s="29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85" spans="1:21" s="6" customFormat="1" x14ac:dyDescent="0.35">
      <c r="A85" s="11"/>
      <c r="B85" s="43" t="s">
        <v>293</v>
      </c>
      <c r="C85" s="43" t="s">
        <v>305</v>
      </c>
      <c r="D85" s="32" t="s">
        <v>2</v>
      </c>
      <c r="E85" s="32" t="s">
        <v>883</v>
      </c>
      <c r="F85" s="38" t="s">
        <v>478</v>
      </c>
      <c r="G85" s="39">
        <v>30652</v>
      </c>
      <c r="H85" s="31" t="s">
        <v>106</v>
      </c>
      <c r="I85" s="32"/>
      <c r="J85" s="32">
        <f>IF(Tabla152[[#This Row],[Posicion 1]]=0,0,0.975^(Tabla152[[#This Row],[Posicion 1]]-1)*3000)</f>
        <v>0</v>
      </c>
      <c r="K85" s="44">
        <v>5</v>
      </c>
      <c r="L85" s="32">
        <f>IF(Tabla152[[#This Row],[Posición2]]=0,0,0.975^(Tabla152[[#This Row],[Posición2]]-1)*3000)</f>
        <v>2711.0636718749997</v>
      </c>
      <c r="M85" s="32"/>
      <c r="N85" s="32">
        <f>IF(Tabla152[[#This Row],[Posición3]]=0,0,0.975^(Tabla152[[#This Row],[Posición3]]-1)*3000)</f>
        <v>0</v>
      </c>
      <c r="O85" s="32"/>
      <c r="P85" s="32">
        <f>IF(Tabla152[[#This Row],[Posición4]]=0,0,0.975^(Tabla152[[#This Row],[Posición4]]-1)*3000)</f>
        <v>0</v>
      </c>
      <c r="Q85" s="32"/>
      <c r="R85" s="32">
        <f>IF(Tabla152[[#This Row],[Posición5]]=0,0,0.975^(Tabla152[[#This Row],[Posición5]]-1)*3000)</f>
        <v>0</v>
      </c>
      <c r="S85" s="32"/>
      <c r="T85" s="32">
        <f>IF(Tabla152[[#This Row],[Posición6]]=0,0,0.975^(Tabla152[[#This Row],[Posición6]]-1)*6000)</f>
        <v>0</v>
      </c>
      <c r="U85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86" spans="1:21" x14ac:dyDescent="0.35">
      <c r="A86" s="11"/>
      <c r="B86" s="30" t="s">
        <v>364</v>
      </c>
      <c r="C86" s="30" t="s">
        <v>437</v>
      </c>
      <c r="D86" s="32" t="s">
        <v>2</v>
      </c>
      <c r="E86" s="32" t="s">
        <v>883</v>
      </c>
      <c r="F86" s="31" t="s">
        <v>552</v>
      </c>
      <c r="G86" s="39">
        <v>30696</v>
      </c>
      <c r="H86" s="31" t="s">
        <v>106</v>
      </c>
      <c r="I86" s="32"/>
      <c r="J86" s="32">
        <f>IF(Tabla152[[#This Row],[Posicion 1]]=0,0,0.975^(Tabla152[[#This Row],[Posicion 1]]-1)*3000)</f>
        <v>0</v>
      </c>
      <c r="K86" s="32"/>
      <c r="L86" s="32">
        <f>IF(Tabla152[[#This Row],[Posición2]]=0,0,0.975^(Tabla152[[#This Row],[Posición2]]-1)*3000)</f>
        <v>0</v>
      </c>
      <c r="M86" s="31">
        <v>5</v>
      </c>
      <c r="N86" s="32">
        <f>IF(Tabla152[[#This Row],[Posición3]]=0,0,0.975^(Tabla152[[#This Row],[Posición3]]-1)*3000)</f>
        <v>2711.0636718749997</v>
      </c>
      <c r="O86" s="32"/>
      <c r="P86" s="32">
        <f>IF(Tabla152[[#This Row],[Posición4]]=0,0,0.975^(Tabla152[[#This Row],[Posición4]]-1)*3000)</f>
        <v>0</v>
      </c>
      <c r="Q86" s="32"/>
      <c r="R86" s="32">
        <f>IF(Tabla152[[#This Row],[Posición5]]=0,0,0.975^(Tabla152[[#This Row],[Posición5]]-1)*3000)</f>
        <v>0</v>
      </c>
      <c r="S86" s="32"/>
      <c r="T86" s="32">
        <f>IF(Tabla152[[#This Row],[Posición6]]=0,0,0.975^(Tabla152[[#This Row],[Posición6]]-1)*6000)</f>
        <v>0</v>
      </c>
      <c r="U86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87" spans="1:21" s="6" customFormat="1" x14ac:dyDescent="0.35">
      <c r="A87" s="11"/>
      <c r="B87" s="41" t="s">
        <v>37</v>
      </c>
      <c r="C87" s="41" t="s">
        <v>693</v>
      </c>
      <c r="D87" s="32" t="s">
        <v>2</v>
      </c>
      <c r="E87" s="32" t="s">
        <v>883</v>
      </c>
      <c r="F87" s="31" t="s">
        <v>616</v>
      </c>
      <c r="G87" s="34"/>
      <c r="H87" s="31" t="s">
        <v>106</v>
      </c>
      <c r="I87" s="32"/>
      <c r="J87" s="32">
        <f>IF(Tabla152[[#This Row],[Posicion 1]]=0,0,0.975^(Tabla152[[#This Row],[Posicion 1]]-1)*3000)</f>
        <v>0</v>
      </c>
      <c r="K87" s="32"/>
      <c r="L87" s="32">
        <f>IF(Tabla152[[#This Row],[Posición2]]=0,0,0.975^(Tabla152[[#This Row],[Posición2]]-1)*3000)</f>
        <v>0</v>
      </c>
      <c r="M87" s="32"/>
      <c r="N87" s="32">
        <f>IF(Tabla152[[#This Row],[Posición3]]=0,0,0.975^(Tabla152[[#This Row],[Posición3]]-1)*3000)</f>
        <v>0</v>
      </c>
      <c r="O87" s="42">
        <v>5</v>
      </c>
      <c r="P87" s="32">
        <f>IF(Tabla152[[#This Row],[Posición4]]=0,0,0.975^(Tabla152[[#This Row],[Posición4]]-1)*3000)</f>
        <v>2711.0636718749997</v>
      </c>
      <c r="Q87" s="32"/>
      <c r="R87" s="32">
        <f>IF(Tabla152[[#This Row],[Posición5]]=0,0,0.975^(Tabla152[[#This Row],[Posición5]]-1)*3000)</f>
        <v>0</v>
      </c>
      <c r="S87" s="32"/>
      <c r="T87" s="32">
        <f>IF(Tabla152[[#This Row],[Posición6]]=0,0,0.975^(Tabla152[[#This Row],[Posición6]]-1)*6000)</f>
        <v>0</v>
      </c>
      <c r="U87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88" spans="1:21" x14ac:dyDescent="0.35">
      <c r="A88" s="11"/>
      <c r="B88" s="30" t="s">
        <v>303</v>
      </c>
      <c r="C88" s="30" t="s">
        <v>865</v>
      </c>
      <c r="D88" s="31" t="s">
        <v>2</v>
      </c>
      <c r="E88" s="32" t="s">
        <v>883</v>
      </c>
      <c r="F88" s="45" t="s">
        <v>839</v>
      </c>
      <c r="G88" s="34">
        <v>29772</v>
      </c>
      <c r="H88" s="31" t="s">
        <v>106</v>
      </c>
      <c r="I88" s="32"/>
      <c r="J88" s="32">
        <f>IF(Tabla152[[#This Row],[Posicion 1]]=0,0,0.975^(Tabla152[[#This Row],[Posicion 1]]-1)*3000)</f>
        <v>0</v>
      </c>
      <c r="K88" s="32"/>
      <c r="L88" s="32">
        <f>IF(Tabla152[[#This Row],[Posición2]]=0,0,0.975^(Tabla152[[#This Row],[Posición2]]-1)*3000)</f>
        <v>0</v>
      </c>
      <c r="M88" s="32"/>
      <c r="N88" s="32">
        <f>IF(Tabla152[[#This Row],[Posición3]]=0,0,0.975^(Tabla152[[#This Row],[Posición3]]-1)*3000)</f>
        <v>0</v>
      </c>
      <c r="O88" s="32"/>
      <c r="P88" s="32">
        <f>IF(Tabla152[[#This Row],[Posición4]]=0,0,0.975^(Tabla152[[#This Row],[Posición4]]-1)*3000)</f>
        <v>0</v>
      </c>
      <c r="Q88" s="32">
        <v>5</v>
      </c>
      <c r="R88" s="32">
        <f>IF(Tabla152[[#This Row],[Posición5]]=0,0,0.975^(Tabla152[[#This Row],[Posición5]]-1)*3000)</f>
        <v>2711.0636718749997</v>
      </c>
      <c r="S88" s="32"/>
      <c r="T88" s="32">
        <f>IF(Tabla152[[#This Row],[Posición6]]=0,0,0.975^(Tabla152[[#This Row],[Posición6]]-1)*6000)</f>
        <v>0</v>
      </c>
      <c r="U88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89" spans="1:21" s="6" customFormat="1" x14ac:dyDescent="0.35">
      <c r="A89" s="11"/>
      <c r="B89" s="43" t="s">
        <v>293</v>
      </c>
      <c r="C89" s="43" t="s">
        <v>304</v>
      </c>
      <c r="D89" s="32" t="s">
        <v>2</v>
      </c>
      <c r="E89" s="32" t="s">
        <v>883</v>
      </c>
      <c r="F89" s="38" t="s">
        <v>477</v>
      </c>
      <c r="G89" s="39">
        <v>30387</v>
      </c>
      <c r="H89" s="31" t="s">
        <v>106</v>
      </c>
      <c r="I89" s="32"/>
      <c r="J89" s="32">
        <f>IF(Tabla152[[#This Row],[Posicion 1]]=0,0,0.975^(Tabla152[[#This Row],[Posicion 1]]-1)*3000)</f>
        <v>0</v>
      </c>
      <c r="K89" s="44">
        <v>6</v>
      </c>
      <c r="L89" s="32">
        <f>IF(Tabla152[[#This Row],[Posición2]]=0,0,0.975^(Tabla152[[#This Row],[Posición2]]-1)*3000)</f>
        <v>2643.2870800781247</v>
      </c>
      <c r="M89" s="32"/>
      <c r="N89" s="32">
        <f>IF(Tabla152[[#This Row],[Posición3]]=0,0,0.975^(Tabla152[[#This Row],[Posición3]]-1)*3000)</f>
        <v>0</v>
      </c>
      <c r="O89" s="32"/>
      <c r="P89" s="32">
        <f>IF(Tabla152[[#This Row],[Posición4]]=0,0,0.975^(Tabla152[[#This Row],[Posición4]]-1)*3000)</f>
        <v>0</v>
      </c>
      <c r="Q89" s="32"/>
      <c r="R89" s="32">
        <f>IF(Tabla152[[#This Row],[Posición5]]=0,0,0.975^(Tabla152[[#This Row],[Posición5]]-1)*3000)</f>
        <v>0</v>
      </c>
      <c r="S89" s="32"/>
      <c r="T89" s="32">
        <f>IF(Tabla152[[#This Row],[Posición6]]=0,0,0.975^(Tabla152[[#This Row],[Posición6]]-1)*6000)</f>
        <v>0</v>
      </c>
      <c r="U89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90" spans="1:21" x14ac:dyDescent="0.35">
      <c r="A90" s="11"/>
      <c r="B90" s="30" t="s">
        <v>202</v>
      </c>
      <c r="C90" s="30" t="s">
        <v>438</v>
      </c>
      <c r="D90" s="32" t="s">
        <v>2</v>
      </c>
      <c r="E90" s="32" t="s">
        <v>883</v>
      </c>
      <c r="F90" s="31" t="s">
        <v>553</v>
      </c>
      <c r="G90" s="39">
        <v>29576</v>
      </c>
      <c r="H90" s="31" t="s">
        <v>106</v>
      </c>
      <c r="I90" s="32"/>
      <c r="J90" s="32">
        <f>IF(Tabla152[[#This Row],[Posicion 1]]=0,0,0.975^(Tabla152[[#This Row],[Posicion 1]]-1)*3000)</f>
        <v>0</v>
      </c>
      <c r="K90" s="32"/>
      <c r="L90" s="32">
        <f>IF(Tabla152[[#This Row],[Posición2]]=0,0,0.975^(Tabla152[[#This Row],[Posición2]]-1)*3000)</f>
        <v>0</v>
      </c>
      <c r="M90" s="31">
        <v>6</v>
      </c>
      <c r="N90" s="32">
        <f>IF(Tabla152[[#This Row],[Posición3]]=0,0,0.975^(Tabla152[[#This Row],[Posición3]]-1)*3000)</f>
        <v>2643.2870800781247</v>
      </c>
      <c r="O90" s="32"/>
      <c r="P90" s="32">
        <f>IF(Tabla152[[#This Row],[Posición4]]=0,0,0.975^(Tabla152[[#This Row],[Posición4]]-1)*3000)</f>
        <v>0</v>
      </c>
      <c r="Q90" s="32"/>
      <c r="R90" s="32">
        <f>IF(Tabla152[[#This Row],[Posición5]]=0,0,0.975^(Tabla152[[#This Row],[Posición5]]-1)*3000)</f>
        <v>0</v>
      </c>
      <c r="S90" s="32"/>
      <c r="T90" s="32">
        <f>IF(Tabla152[[#This Row],[Posición6]]=0,0,0.975^(Tabla152[[#This Row],[Posición6]]-1)*6000)</f>
        <v>0</v>
      </c>
      <c r="U90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91" spans="1:21" s="6" customFormat="1" x14ac:dyDescent="0.35">
      <c r="A91" s="11"/>
      <c r="B91" s="41" t="s">
        <v>183</v>
      </c>
      <c r="C91" s="41" t="s">
        <v>694</v>
      </c>
      <c r="D91" s="32" t="s">
        <v>2</v>
      </c>
      <c r="E91" s="32" t="s">
        <v>883</v>
      </c>
      <c r="F91" s="31" t="s">
        <v>617</v>
      </c>
      <c r="G91" s="34"/>
      <c r="H91" s="31" t="s">
        <v>106</v>
      </c>
      <c r="I91" s="32"/>
      <c r="J91" s="32">
        <f>IF(Tabla152[[#This Row],[Posicion 1]]=0,0,0.975^(Tabla152[[#This Row],[Posicion 1]]-1)*3000)</f>
        <v>0</v>
      </c>
      <c r="K91" s="32"/>
      <c r="L91" s="32">
        <f>IF(Tabla152[[#This Row],[Posición2]]=0,0,0.975^(Tabla152[[#This Row],[Posición2]]-1)*3000)</f>
        <v>0</v>
      </c>
      <c r="M91" s="32"/>
      <c r="N91" s="32">
        <f>IF(Tabla152[[#This Row],[Posición3]]=0,0,0.975^(Tabla152[[#This Row],[Posición3]]-1)*3000)</f>
        <v>0</v>
      </c>
      <c r="O91" s="42">
        <v>6</v>
      </c>
      <c r="P91" s="32">
        <f>IF(Tabla152[[#This Row],[Posición4]]=0,0,0.975^(Tabla152[[#This Row],[Posición4]]-1)*3000)</f>
        <v>2643.2870800781247</v>
      </c>
      <c r="Q91" s="32"/>
      <c r="R91" s="32">
        <f>IF(Tabla152[[#This Row],[Posición5]]=0,0,0.975^(Tabla152[[#This Row],[Posición5]]-1)*3000)</f>
        <v>0</v>
      </c>
      <c r="S91" s="32"/>
      <c r="T91" s="32">
        <f>IF(Tabla152[[#This Row],[Posición6]]=0,0,0.975^(Tabla152[[#This Row],[Posición6]]-1)*6000)</f>
        <v>0</v>
      </c>
      <c r="U91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92" spans="1:21" x14ac:dyDescent="0.35">
      <c r="A92" s="11"/>
      <c r="B92" s="30" t="s">
        <v>365</v>
      </c>
      <c r="C92" s="30" t="s">
        <v>381</v>
      </c>
      <c r="D92" s="32" t="s">
        <v>2</v>
      </c>
      <c r="E92" s="32" t="s">
        <v>883</v>
      </c>
      <c r="F92" s="31" t="s">
        <v>554</v>
      </c>
      <c r="G92" s="39">
        <v>29681</v>
      </c>
      <c r="H92" s="31" t="s">
        <v>106</v>
      </c>
      <c r="I92" s="32"/>
      <c r="J92" s="32">
        <f>IF(Tabla152[[#This Row],[Posicion 1]]=0,0,0.975^(Tabla152[[#This Row],[Posicion 1]]-1)*3000)</f>
        <v>0</v>
      </c>
      <c r="K92" s="32"/>
      <c r="L92" s="32">
        <f>IF(Tabla152[[#This Row],[Posición2]]=0,0,0.975^(Tabla152[[#This Row],[Posición2]]-1)*3000)</f>
        <v>0</v>
      </c>
      <c r="M92" s="31">
        <v>7</v>
      </c>
      <c r="N92" s="32">
        <f>IF(Tabla152[[#This Row],[Posición3]]=0,0,0.975^(Tabla152[[#This Row],[Posición3]]-1)*3000)</f>
        <v>2577.2049030761714</v>
      </c>
      <c r="O92" s="32"/>
      <c r="P92" s="32">
        <f>IF(Tabla152[[#This Row],[Posición4]]=0,0,0.975^(Tabla152[[#This Row],[Posición4]]-1)*3000)</f>
        <v>0</v>
      </c>
      <c r="Q92" s="32"/>
      <c r="R92" s="32">
        <f>IF(Tabla152[[#This Row],[Posición5]]=0,0,0.975^(Tabla152[[#This Row],[Posición5]]-1)*3000)</f>
        <v>0</v>
      </c>
      <c r="S92" s="32"/>
      <c r="T92" s="32">
        <f>IF(Tabla152[[#This Row],[Posición6]]=0,0,0.975^(Tabla152[[#This Row],[Posición6]]-1)*6000)</f>
        <v>0</v>
      </c>
      <c r="U92" s="36">
        <f>SUM(Tabla152[[#This Row],[Puntaje]],Tabla152[[#This Row],[Puntaje2]],Tabla152[[#This Row],[Puntaje3]],Tabla152[[#This Row],[Puntaje4]],Tabla152[[#This Row],[puntaje5]],Tabla152[[#This Row],[Puntaje6]])</f>
        <v>2577.2049030761714</v>
      </c>
    </row>
    <row r="93" spans="1:21" s="6" customFormat="1" x14ac:dyDescent="0.35">
      <c r="A93" s="11"/>
      <c r="B93" s="41" t="s">
        <v>695</v>
      </c>
      <c r="C93" s="41" t="s">
        <v>696</v>
      </c>
      <c r="D93" s="32" t="s">
        <v>2</v>
      </c>
      <c r="E93" s="32" t="s">
        <v>883</v>
      </c>
      <c r="F93" s="31" t="s">
        <v>618</v>
      </c>
      <c r="G93" s="34"/>
      <c r="H93" s="31" t="s">
        <v>106</v>
      </c>
      <c r="I93" s="32"/>
      <c r="J93" s="32">
        <f>IF(Tabla152[[#This Row],[Posicion 1]]=0,0,0.975^(Tabla152[[#This Row],[Posicion 1]]-1)*3000)</f>
        <v>0</v>
      </c>
      <c r="K93" s="32"/>
      <c r="L93" s="32">
        <f>IF(Tabla152[[#This Row],[Posición2]]=0,0,0.975^(Tabla152[[#This Row],[Posición2]]-1)*3000)</f>
        <v>0</v>
      </c>
      <c r="M93" s="32"/>
      <c r="N93" s="32">
        <f>IF(Tabla152[[#This Row],[Posición3]]=0,0,0.975^(Tabla152[[#This Row],[Posición3]]-1)*3000)</f>
        <v>0</v>
      </c>
      <c r="O93" s="42">
        <v>7</v>
      </c>
      <c r="P93" s="32">
        <f>IF(Tabla152[[#This Row],[Posición4]]=0,0,0.975^(Tabla152[[#This Row],[Posición4]]-1)*3000)</f>
        <v>2577.2049030761714</v>
      </c>
      <c r="Q93" s="32"/>
      <c r="R93" s="32">
        <f>IF(Tabla152[[#This Row],[Posición5]]=0,0,0.975^(Tabla152[[#This Row],[Posición5]]-1)*3000)</f>
        <v>0</v>
      </c>
      <c r="S93" s="32"/>
      <c r="T93" s="32">
        <f>IF(Tabla152[[#This Row],[Posición6]]=0,0,0.975^(Tabla152[[#This Row],[Posición6]]-1)*6000)</f>
        <v>0</v>
      </c>
      <c r="U93" s="36">
        <f>SUM(Tabla152[[#This Row],[Puntaje]],Tabla152[[#This Row],[Puntaje2]],Tabla152[[#This Row],[Puntaje3]],Tabla152[[#This Row],[Puntaje4]],Tabla152[[#This Row],[puntaje5]],Tabla152[[#This Row],[Puntaje6]])</f>
        <v>2577.2049030761714</v>
      </c>
    </row>
    <row r="94" spans="1:21" x14ac:dyDescent="0.35">
      <c r="A94" s="11"/>
      <c r="B94" s="30" t="s">
        <v>366</v>
      </c>
      <c r="C94" s="30" t="s">
        <v>439</v>
      </c>
      <c r="D94" s="32" t="s">
        <v>2</v>
      </c>
      <c r="E94" s="32" t="s">
        <v>883</v>
      </c>
      <c r="F94" s="31" t="s">
        <v>555</v>
      </c>
      <c r="G94" s="39">
        <v>30284</v>
      </c>
      <c r="H94" s="31" t="s">
        <v>106</v>
      </c>
      <c r="I94" s="32"/>
      <c r="J94" s="32">
        <f>IF(Tabla152[[#This Row],[Posicion 1]]=0,0,0.975^(Tabla152[[#This Row],[Posicion 1]]-1)*3000)</f>
        <v>0</v>
      </c>
      <c r="K94" s="32"/>
      <c r="L94" s="32">
        <f>IF(Tabla152[[#This Row],[Posición2]]=0,0,0.975^(Tabla152[[#This Row],[Posición2]]-1)*3000)</f>
        <v>0</v>
      </c>
      <c r="M94" s="31">
        <v>8</v>
      </c>
      <c r="N94" s="32">
        <f>IF(Tabla152[[#This Row],[Posición3]]=0,0,0.975^(Tabla152[[#This Row],[Posición3]]-1)*3000)</f>
        <v>2512.7747804992669</v>
      </c>
      <c r="O94" s="32"/>
      <c r="P94" s="32">
        <f>IF(Tabla152[[#This Row],[Posición4]]=0,0,0.975^(Tabla152[[#This Row],[Posición4]]-1)*3000)</f>
        <v>0</v>
      </c>
      <c r="Q94" s="32"/>
      <c r="R94" s="32">
        <f>IF(Tabla152[[#This Row],[Posición5]]=0,0,0.975^(Tabla152[[#This Row],[Posición5]]-1)*3000)</f>
        <v>0</v>
      </c>
      <c r="S94" s="32"/>
      <c r="T94" s="32">
        <f>IF(Tabla152[[#This Row],[Posición6]]=0,0,0.975^(Tabla152[[#This Row],[Posición6]]-1)*6000)</f>
        <v>0</v>
      </c>
      <c r="U94" s="36">
        <f>SUM(Tabla152[[#This Row],[Puntaje]],Tabla152[[#This Row],[Puntaje2]],Tabla152[[#This Row],[Puntaje3]],Tabla152[[#This Row],[Puntaje4]],Tabla152[[#This Row],[puntaje5]],Tabla152[[#This Row],[Puntaje6]])</f>
        <v>2512.7747804992669</v>
      </c>
    </row>
    <row r="95" spans="1:21" s="6" customFormat="1" x14ac:dyDescent="0.35">
      <c r="A95" s="11"/>
      <c r="B95" s="30" t="s">
        <v>174</v>
      </c>
      <c r="C95" s="30" t="s">
        <v>440</v>
      </c>
      <c r="D95" s="32" t="s">
        <v>2</v>
      </c>
      <c r="E95" s="32" t="s">
        <v>883</v>
      </c>
      <c r="F95" s="31" t="s">
        <v>556</v>
      </c>
      <c r="G95" s="39">
        <v>30186</v>
      </c>
      <c r="H95" s="31" t="s">
        <v>106</v>
      </c>
      <c r="I95" s="32"/>
      <c r="J95" s="32">
        <f>IF(Tabla152[[#This Row],[Posicion 1]]=0,0,0.975^(Tabla152[[#This Row],[Posicion 1]]-1)*3000)</f>
        <v>0</v>
      </c>
      <c r="K95" s="32"/>
      <c r="L95" s="32">
        <f>IF(Tabla152[[#This Row],[Posición2]]=0,0,0.975^(Tabla152[[#This Row],[Posición2]]-1)*3000)</f>
        <v>0</v>
      </c>
      <c r="M95" s="31">
        <v>9</v>
      </c>
      <c r="N95" s="32">
        <f>IF(Tabla152[[#This Row],[Posición3]]=0,0,0.975^(Tabla152[[#This Row],[Posición3]]-1)*3000)</f>
        <v>2449.9554109867854</v>
      </c>
      <c r="O95" s="32"/>
      <c r="P95" s="32">
        <f>IF(Tabla152[[#This Row],[Posición4]]=0,0,0.975^(Tabla152[[#This Row],[Posición4]]-1)*3000)</f>
        <v>0</v>
      </c>
      <c r="Q95" s="32"/>
      <c r="R95" s="32">
        <f>IF(Tabla152[[#This Row],[Posición5]]=0,0,0.975^(Tabla152[[#This Row],[Posición5]]-1)*3000)</f>
        <v>0</v>
      </c>
      <c r="S95" s="32"/>
      <c r="T95" s="32">
        <f>IF(Tabla152[[#This Row],[Posición6]]=0,0,0.975^(Tabla152[[#This Row],[Posición6]]-1)*6000)</f>
        <v>0</v>
      </c>
      <c r="U95" s="36">
        <f>SUM(Tabla152[[#This Row],[Puntaje]],Tabla152[[#This Row],[Puntaje2]],Tabla152[[#This Row],[Puntaje3]],Tabla152[[#This Row],[Puntaje4]],Tabla152[[#This Row],[puntaje5]],Tabla152[[#This Row],[Puntaje6]])</f>
        <v>2449.9554109867854</v>
      </c>
    </row>
    <row r="96" spans="1:21" x14ac:dyDescent="0.35">
      <c r="A96" s="11"/>
      <c r="B96" s="21" t="s">
        <v>308</v>
      </c>
      <c r="C96" s="22" t="s">
        <v>307</v>
      </c>
      <c r="D96" s="11" t="s">
        <v>2</v>
      </c>
      <c r="E96" s="11" t="s">
        <v>480</v>
      </c>
      <c r="F96" s="14" t="s">
        <v>480</v>
      </c>
      <c r="G96" s="10">
        <v>29346</v>
      </c>
      <c r="H96" s="18" t="s">
        <v>106</v>
      </c>
      <c r="I96" s="11"/>
      <c r="J96" s="11">
        <f>IF(Tabla152[[#This Row],[Posicion 1]]=0,0,0.975^(Tabla152[[#This Row],[Posicion 1]]-1)*3000)</f>
        <v>0</v>
      </c>
      <c r="K96" s="25"/>
      <c r="L96" s="11">
        <f>IF(Tabla152[[#This Row],[Posición2]]=0,0,0.975^(Tabla152[[#This Row],[Posición2]]-1)*3000)</f>
        <v>0</v>
      </c>
      <c r="M96" s="11"/>
      <c r="N96" s="11">
        <f>IF(Tabla152[[#This Row],[Posición3]]=0,0,0.975^(Tabla152[[#This Row],[Posición3]]-1)*3000)</f>
        <v>0</v>
      </c>
      <c r="O96" s="11"/>
      <c r="P96" s="11">
        <f>IF(Tabla152[[#This Row],[Posición4]]=0,0,0.975^(Tabla152[[#This Row],[Posición4]]-1)*3000)</f>
        <v>0</v>
      </c>
      <c r="Q96" s="11"/>
      <c r="R96" s="11">
        <f>IF(Tabla152[[#This Row],[Posición5]]=0,0,0.975^(Tabla152[[#This Row],[Posición5]]-1)*3000)</f>
        <v>0</v>
      </c>
      <c r="S96" s="11"/>
      <c r="T96" s="11">
        <f>IF(Tabla152[[#This Row],[Posición6]]=0,0,0.975^(Tabla152[[#This Row],[Posición6]]-1)*6000)</f>
        <v>0</v>
      </c>
      <c r="U96" s="29">
        <f>SUM(Tabla152[[#This Row],[Puntaje]],Tabla152[[#This Row],[Puntaje2]],Tabla152[[#This Row],[Puntaje3]],Tabla152[[#This Row],[Puntaje4]],Tabla152[[#This Row],[puntaje5]],Tabla152[[#This Row],[Puntaje6]])</f>
        <v>0</v>
      </c>
    </row>
    <row r="97" spans="1:21" s="6" customFormat="1" x14ac:dyDescent="0.35">
      <c r="A97" s="11"/>
      <c r="B97" s="47" t="s">
        <v>48</v>
      </c>
      <c r="C97" s="47" t="s">
        <v>49</v>
      </c>
      <c r="D97" s="48" t="s">
        <v>2</v>
      </c>
      <c r="E97" s="48" t="s">
        <v>82</v>
      </c>
      <c r="F97" s="49" t="s">
        <v>82</v>
      </c>
      <c r="G97" s="50">
        <v>39847</v>
      </c>
      <c r="H97" s="53" t="s">
        <v>330</v>
      </c>
      <c r="I97" s="52">
        <v>1</v>
      </c>
      <c r="J97" s="48">
        <f>IF(Tabla152[[#This Row],[Posicion 1]]=0,0,0.975^(Tabla152[[#This Row],[Posicion 1]]-1)*3000)</f>
        <v>3000</v>
      </c>
      <c r="K97" s="48">
        <v>2</v>
      </c>
      <c r="L97" s="48">
        <f>IF(Tabla152[[#This Row],[Posición2]]=0,0,0.975^(Tabla152[[#This Row],[Posición2]]-1)*3000)</f>
        <v>2925</v>
      </c>
      <c r="M97" s="48">
        <v>2</v>
      </c>
      <c r="N97" s="48">
        <f>IF(Tabla152[[#This Row],[Posición3]]=0,0,0.975^(Tabla152[[#This Row],[Posición3]]-1)*3000)</f>
        <v>2925</v>
      </c>
      <c r="O97" s="48"/>
      <c r="P97" s="48">
        <f>IF(Tabla152[[#This Row],[Posición4]]=0,0,0.975^(Tabla152[[#This Row],[Posición4]]-1)*3000)</f>
        <v>0</v>
      </c>
      <c r="Q97" s="48"/>
      <c r="R97" s="48">
        <f>IF(Tabla152[[#This Row],[Posición5]]=0,0,0.975^(Tabla152[[#This Row],[Posición5]]-1)*3000)</f>
        <v>0</v>
      </c>
      <c r="S97" s="48">
        <v>3</v>
      </c>
      <c r="T97" s="48">
        <f>IF(Tabla152[[#This Row],[Posición6]]=0,0,0.975^(Tabla152[[#This Row],[Posición6]]-1)*6000)</f>
        <v>5703.75</v>
      </c>
      <c r="U97" s="48">
        <f>SUM(Tabla152[[#This Row],[Puntaje]],Tabla152[[#This Row],[Puntaje2]],Tabla152[[#This Row],[Puntaje3]],Tabla152[[#This Row],[Puntaje4]],Tabla152[[#This Row],[puntaje5]],Tabla152[[#This Row],[Puntaje6]])</f>
        <v>14553.75</v>
      </c>
    </row>
    <row r="98" spans="1:21" x14ac:dyDescent="0.35">
      <c r="A98" s="11"/>
      <c r="B98" s="47" t="s">
        <v>52</v>
      </c>
      <c r="C98" s="47" t="s">
        <v>53</v>
      </c>
      <c r="D98" s="48" t="s">
        <v>2</v>
      </c>
      <c r="E98" s="48" t="s">
        <v>84</v>
      </c>
      <c r="F98" s="49" t="s">
        <v>84</v>
      </c>
      <c r="G98" s="50">
        <v>39871</v>
      </c>
      <c r="H98" s="53" t="s">
        <v>330</v>
      </c>
      <c r="I98" s="52">
        <v>3</v>
      </c>
      <c r="J98" s="48">
        <f>IF(Tabla152[[#This Row],[Posicion 1]]=0,0,0.975^(Tabla152[[#This Row],[Posicion 1]]-1)*3000)</f>
        <v>2851.875</v>
      </c>
      <c r="K98" s="48">
        <v>1</v>
      </c>
      <c r="L98" s="48">
        <f>IF(Tabla152[[#This Row],[Posición2]]=0,0,0.975^(Tabla152[[#This Row],[Posición2]]-1)*3000)</f>
        <v>3000</v>
      </c>
      <c r="M98" s="48">
        <v>1</v>
      </c>
      <c r="N98" s="48">
        <f>IF(Tabla152[[#This Row],[Posición3]]=0,0,0.975^(Tabla152[[#This Row],[Posición3]]-1)*3000)</f>
        <v>3000</v>
      </c>
      <c r="O98" s="48"/>
      <c r="P98" s="48">
        <f>IF(Tabla152[[#This Row],[Posición4]]=0,0,0.975^(Tabla152[[#This Row],[Posición4]]-1)*3000)</f>
        <v>0</v>
      </c>
      <c r="Q98" s="48"/>
      <c r="R98" s="48">
        <f>IF(Tabla152[[#This Row],[Posición5]]=0,0,0.975^(Tabla152[[#This Row],[Posición5]]-1)*3000)</f>
        <v>0</v>
      </c>
      <c r="S98" s="48">
        <v>4</v>
      </c>
      <c r="T98" s="48">
        <f>IF(Tabla152[[#This Row],[Posición6]]=0,0,0.975^(Tabla152[[#This Row],[Posición6]]-1)*6000)</f>
        <v>5561.15625</v>
      </c>
      <c r="U98" s="48">
        <f>SUM(Tabla152[[#This Row],[Puntaje]],Tabla152[[#This Row],[Puntaje2]],Tabla152[[#This Row],[Puntaje3]],Tabla152[[#This Row],[Puntaje4]],Tabla152[[#This Row],[puntaje5]],Tabla152[[#This Row],[Puntaje6]])</f>
        <v>14413.03125</v>
      </c>
    </row>
    <row r="99" spans="1:21" s="6" customFormat="1" x14ac:dyDescent="0.35">
      <c r="A99" s="11"/>
      <c r="B99" s="47" t="s">
        <v>62</v>
      </c>
      <c r="C99" s="47" t="s">
        <v>28</v>
      </c>
      <c r="D99" s="48" t="s">
        <v>2</v>
      </c>
      <c r="E99" s="48" t="s">
        <v>89</v>
      </c>
      <c r="F99" s="49" t="s">
        <v>89</v>
      </c>
      <c r="G99" s="54"/>
      <c r="H99" s="53" t="s">
        <v>330</v>
      </c>
      <c r="I99" s="52">
        <v>8</v>
      </c>
      <c r="J99" s="48">
        <f>IF(Tabla152[[#This Row],[Posicion 1]]=0,0,0.975^(Tabla152[[#This Row],[Posicion 1]]-1)*3000)</f>
        <v>2512.7747804992669</v>
      </c>
      <c r="K99" s="48">
        <v>5</v>
      </c>
      <c r="L99" s="48">
        <f>IF(Tabla152[[#This Row],[Posición2]]=0,0,0.975^(Tabla152[[#This Row],[Posición2]]-1)*3000)</f>
        <v>2711.0636718749997</v>
      </c>
      <c r="M99" s="48">
        <v>8</v>
      </c>
      <c r="N99" s="48">
        <f>IF(Tabla152[[#This Row],[Posición3]]=0,0,0.975^(Tabla152[[#This Row],[Posición3]]-1)*3000)</f>
        <v>2512.7747804992669</v>
      </c>
      <c r="O99" s="48"/>
      <c r="P99" s="48">
        <f>IF(Tabla152[[#This Row],[Posición4]]=0,0,0.975^(Tabla152[[#This Row],[Posición4]]-1)*3000)</f>
        <v>0</v>
      </c>
      <c r="Q99" s="48"/>
      <c r="R99" s="48">
        <f>IF(Tabla152[[#This Row],[Posición5]]=0,0,0.975^(Tabla152[[#This Row],[Posición5]]-1)*3000)</f>
        <v>0</v>
      </c>
      <c r="S99" s="48">
        <v>16</v>
      </c>
      <c r="T99" s="48">
        <f>IF(Tabla152[[#This Row],[Posición6]]=0,0,0.975^(Tabla152[[#This Row],[Posición6]]-1)*6000)</f>
        <v>4104.1241133835401</v>
      </c>
      <c r="U99" s="48">
        <f>SUM(Tabla152[[#This Row],[Puntaje]],Tabla152[[#This Row],[Puntaje2]],Tabla152[[#This Row],[Puntaje3]],Tabla152[[#This Row],[Puntaje4]],Tabla152[[#This Row],[puntaje5]],Tabla152[[#This Row],[Puntaje6]])</f>
        <v>11840.737346257072</v>
      </c>
    </row>
    <row r="100" spans="1:21" x14ac:dyDescent="0.35">
      <c r="A100" s="11"/>
      <c r="B100" s="13" t="s">
        <v>63</v>
      </c>
      <c r="C100" s="13" t="s">
        <v>32</v>
      </c>
      <c r="D100" s="11" t="s">
        <v>2</v>
      </c>
      <c r="E100" s="11" t="s">
        <v>90</v>
      </c>
      <c r="F100" s="14" t="s">
        <v>90</v>
      </c>
      <c r="G100" s="28"/>
      <c r="H100" s="27" t="s">
        <v>330</v>
      </c>
      <c r="I100" s="16">
        <v>9</v>
      </c>
      <c r="J100" s="11">
        <f>IF(Tabla152[[#This Row],[Posicion 1]]=0,0,0.975^(Tabla152[[#This Row],[Posicion 1]]-1)*3000)</f>
        <v>2449.9554109867854</v>
      </c>
      <c r="K100" s="11"/>
      <c r="L100" s="11">
        <f>IF(Tabla152[[#This Row],[Posición2]]=0,0,0.975^(Tabla152[[#This Row],[Posición2]]-1)*3000)</f>
        <v>0</v>
      </c>
      <c r="M100" s="18">
        <v>6</v>
      </c>
      <c r="N100" s="11">
        <f>IF(Tabla152[[#This Row],[Posición3]]=0,0,0.975^(Tabla152[[#This Row],[Posición3]]-1)*3000)</f>
        <v>2643.2870800781247</v>
      </c>
      <c r="O100" s="11"/>
      <c r="P100" s="11">
        <f>IF(Tabla152[[#This Row],[Posición4]]=0,0,0.975^(Tabla152[[#This Row],[Posición4]]-1)*3000)</f>
        <v>0</v>
      </c>
      <c r="Q100" s="11"/>
      <c r="R100" s="11">
        <f>IF(Tabla152[[#This Row],[Posición5]]=0,0,0.975^(Tabla152[[#This Row],[Posición5]]-1)*3000)</f>
        <v>0</v>
      </c>
      <c r="S100" s="11">
        <v>3</v>
      </c>
      <c r="T100" s="11">
        <f>IF(Tabla152[[#This Row],[Posición6]]=0,0,0.975^(Tabla152[[#This Row],[Posición6]]-1)*6000)</f>
        <v>5703.75</v>
      </c>
      <c r="U100" s="29">
        <f>SUM(Tabla152[[#This Row],[Puntaje]],Tabla152[[#This Row],[Puntaje2]],Tabla152[[#This Row],[Puntaje3]],Tabla152[[#This Row],[Puntaje4]],Tabla152[[#This Row],[puntaje5]],Tabla152[[#This Row],[Puntaje6]])</f>
        <v>10796.99249106491</v>
      </c>
    </row>
    <row r="101" spans="1:21" s="6" customFormat="1" x14ac:dyDescent="0.35">
      <c r="A101" s="11"/>
      <c r="B101" s="13" t="s">
        <v>64</v>
      </c>
      <c r="C101" s="13" t="s">
        <v>27</v>
      </c>
      <c r="D101" s="11" t="s">
        <v>2</v>
      </c>
      <c r="E101" s="11" t="s">
        <v>91</v>
      </c>
      <c r="F101" s="14" t="s">
        <v>91</v>
      </c>
      <c r="G101" s="28"/>
      <c r="H101" s="27" t="s">
        <v>330</v>
      </c>
      <c r="I101" s="16">
        <v>10</v>
      </c>
      <c r="J101" s="11">
        <f>IF(Tabla152[[#This Row],[Posicion 1]]=0,0,0.975^(Tabla152[[#This Row],[Posicion 1]]-1)*3000)</f>
        <v>2388.7065257121158</v>
      </c>
      <c r="K101" s="11"/>
      <c r="L101" s="11">
        <f>IF(Tabla152[[#This Row],[Posición2]]=0,0,0.975^(Tabla152[[#This Row],[Posición2]]-1)*3000)</f>
        <v>0</v>
      </c>
      <c r="M101" s="11">
        <v>4</v>
      </c>
      <c r="N101" s="11">
        <f>IF(Tabla152[[#This Row],[Posición3]]=0,0,0.975^(Tabla152[[#This Row],[Posición3]]-1)*3000)</f>
        <v>2780.578125</v>
      </c>
      <c r="O101" s="11"/>
      <c r="P101" s="11">
        <f>IF(Tabla152[[#This Row],[Posición4]]=0,0,0.975^(Tabla152[[#This Row],[Posición4]]-1)*3000)</f>
        <v>0</v>
      </c>
      <c r="Q101" s="11"/>
      <c r="R101" s="11">
        <f>IF(Tabla152[[#This Row],[Posición5]]=0,0,0.975^(Tabla152[[#This Row],[Posición5]]-1)*3000)</f>
        <v>0</v>
      </c>
      <c r="S101" s="11">
        <v>8</v>
      </c>
      <c r="T101" s="11">
        <f>IF(Tabla152[[#This Row],[Posición6]]=0,0,0.975^(Tabla152[[#This Row],[Posición6]]-1)*6000)</f>
        <v>5025.5495609985337</v>
      </c>
      <c r="U101" s="29">
        <f>SUM(Tabla152[[#This Row],[Puntaje]],Tabla152[[#This Row],[Puntaje2]],Tabla152[[#This Row],[Puntaje3]],Tabla152[[#This Row],[Puntaje4]],Tabla152[[#This Row],[puntaje5]],Tabla152[[#This Row],[Puntaje6]])</f>
        <v>10194.834211710649</v>
      </c>
    </row>
    <row r="102" spans="1:21" x14ac:dyDescent="0.35">
      <c r="A102" s="11"/>
      <c r="B102" s="13" t="s">
        <v>69</v>
      </c>
      <c r="C102" s="13" t="s">
        <v>70</v>
      </c>
      <c r="D102" s="11" t="s">
        <v>2</v>
      </c>
      <c r="E102" s="11" t="s">
        <v>94</v>
      </c>
      <c r="F102" s="14" t="s">
        <v>94</v>
      </c>
      <c r="G102" s="28"/>
      <c r="H102" s="27" t="s">
        <v>330</v>
      </c>
      <c r="I102" s="16">
        <v>13</v>
      </c>
      <c r="J102" s="11">
        <f>IF(Tabla152[[#This Row],[Posicion 1]]=0,0,0.975^(Tabla152[[#This Row],[Posicion 1]]-1)*3000)</f>
        <v>2213.9950374799528</v>
      </c>
      <c r="K102" s="11"/>
      <c r="L102" s="11">
        <f>IF(Tabla152[[#This Row],[Posición2]]=0,0,0.975^(Tabla152[[#This Row],[Posición2]]-1)*3000)</f>
        <v>0</v>
      </c>
      <c r="M102" s="11">
        <v>13</v>
      </c>
      <c r="N102" s="11">
        <f>IF(Tabla152[[#This Row],[Posición3]]=0,0,0.975^(Tabla152[[#This Row],[Posición3]]-1)*3000)</f>
        <v>2213.9950374799528</v>
      </c>
      <c r="O102" s="11"/>
      <c r="P102" s="11">
        <f>IF(Tabla152[[#This Row],[Posición4]]=0,0,0.975^(Tabla152[[#This Row],[Posición4]]-1)*3000)</f>
        <v>0</v>
      </c>
      <c r="Q102" s="11"/>
      <c r="R102" s="11">
        <f>IF(Tabla152[[#This Row],[Posición5]]=0,0,0.975^(Tabla152[[#This Row],[Posición5]]-1)*3000)</f>
        <v>0</v>
      </c>
      <c r="S102" s="11">
        <v>4</v>
      </c>
      <c r="T102" s="11">
        <f>IF(Tabla152[[#This Row],[Posición6]]=0,0,0.975^(Tabla152[[#This Row],[Posición6]]-1)*6000)</f>
        <v>5561.15625</v>
      </c>
      <c r="U102" s="29">
        <f>SUM(Tabla152[[#This Row],[Puntaje]],Tabla152[[#This Row],[Puntaje2]],Tabla152[[#This Row],[Puntaje3]],Tabla152[[#This Row],[Puntaje4]],Tabla152[[#This Row],[puntaje5]],Tabla152[[#This Row],[Puntaje6]])</f>
        <v>9989.1463249599055</v>
      </c>
    </row>
    <row r="103" spans="1:21" s="7" customFormat="1" x14ac:dyDescent="0.35">
      <c r="A103" s="11"/>
      <c r="B103" s="13" t="s">
        <v>58</v>
      </c>
      <c r="C103" s="13" t="s">
        <v>59</v>
      </c>
      <c r="D103" s="11" t="s">
        <v>2</v>
      </c>
      <c r="E103" s="11" t="s">
        <v>87</v>
      </c>
      <c r="F103" s="14" t="s">
        <v>87</v>
      </c>
      <c r="G103" s="28"/>
      <c r="H103" s="27" t="s">
        <v>330</v>
      </c>
      <c r="I103" s="16">
        <v>6</v>
      </c>
      <c r="J103" s="11">
        <f>IF(Tabla152[[#This Row],[Posicion 1]]=0,0,0.975^(Tabla152[[#This Row],[Posicion 1]]-1)*3000)</f>
        <v>2643.2870800781247</v>
      </c>
      <c r="K103" s="11"/>
      <c r="L103" s="11">
        <f>IF(Tabla152[[#This Row],[Posición2]]=0,0,0.975^(Tabla152[[#This Row],[Posición2]]-1)*3000)</f>
        <v>0</v>
      </c>
      <c r="M103" s="11">
        <v>3</v>
      </c>
      <c r="N103" s="11">
        <f>IF(Tabla152[[#This Row],[Posición3]]=0,0,0.975^(Tabla152[[#This Row],[Posición3]]-1)*3000)</f>
        <v>2851.875</v>
      </c>
      <c r="O103" s="11"/>
      <c r="P103" s="11">
        <f>IF(Tabla152[[#This Row],[Posición4]]=0,0,0.975^(Tabla152[[#This Row],[Posición4]]-1)*3000)</f>
        <v>0</v>
      </c>
      <c r="Q103" s="11"/>
      <c r="R103" s="11">
        <f>IF(Tabla152[[#This Row],[Posición5]]=0,0,0.975^(Tabla152[[#This Row],[Posición5]]-1)*3000)</f>
        <v>0</v>
      </c>
      <c r="S103" s="11">
        <v>13</v>
      </c>
      <c r="T103" s="11">
        <f>IF(Tabla152[[#This Row],[Posición6]]=0,0,0.975^(Tabla152[[#This Row],[Posición6]]-1)*6000)</f>
        <v>4427.9900749599055</v>
      </c>
      <c r="U103" s="29">
        <f>SUM(Tabla152[[#This Row],[Puntaje]],Tabla152[[#This Row],[Puntaje2]],Tabla152[[#This Row],[Puntaje3]],Tabla152[[#This Row],[Puntaje4]],Tabla152[[#This Row],[puntaje5]],Tabla152[[#This Row],[Puntaje6]])</f>
        <v>9923.1521550380312</v>
      </c>
    </row>
    <row r="104" spans="1:21" x14ac:dyDescent="0.35">
      <c r="A104" s="11"/>
      <c r="B104" s="13" t="s">
        <v>73</v>
      </c>
      <c r="C104" s="13" t="s">
        <v>74</v>
      </c>
      <c r="D104" s="11" t="s">
        <v>2</v>
      </c>
      <c r="E104" s="11" t="s">
        <v>96</v>
      </c>
      <c r="F104" s="14" t="s">
        <v>96</v>
      </c>
      <c r="G104" s="28"/>
      <c r="H104" s="27" t="s">
        <v>330</v>
      </c>
      <c r="I104" s="16">
        <v>15</v>
      </c>
      <c r="J104" s="11">
        <f>IF(Tabla152[[#This Row],[Posicion 1]]=0,0,0.975^(Tabla152[[#This Row],[Posicion 1]]-1)*3000)</f>
        <v>2104.6790325043798</v>
      </c>
      <c r="K104" s="11"/>
      <c r="L104" s="11">
        <f>IF(Tabla152[[#This Row],[Posición2]]=0,0,0.975^(Tabla152[[#This Row],[Posición2]]-1)*3000)</f>
        <v>0</v>
      </c>
      <c r="M104" s="11">
        <v>11</v>
      </c>
      <c r="N104" s="11">
        <f>IF(Tabla152[[#This Row],[Posición3]]=0,0,0.975^(Tabla152[[#This Row],[Posición3]]-1)*3000)</f>
        <v>2328.9888625693125</v>
      </c>
      <c r="O104" s="11"/>
      <c r="P104" s="11">
        <f>IF(Tabla152[[#This Row],[Posición4]]=0,0,0.975^(Tabla152[[#This Row],[Posición4]]-1)*3000)</f>
        <v>0</v>
      </c>
      <c r="Q104" s="11"/>
      <c r="R104" s="11">
        <f>IF(Tabla152[[#This Row],[Posición5]]=0,0,0.975^(Tabla152[[#This Row],[Posición5]]-1)*3000)</f>
        <v>0</v>
      </c>
      <c r="S104" s="11">
        <v>5</v>
      </c>
      <c r="T104" s="11">
        <f>IF(Tabla152[[#This Row],[Posición6]]=0,0,0.975^(Tabla152[[#This Row],[Posición6]]-1)*6000)</f>
        <v>5422.1273437499995</v>
      </c>
      <c r="U104" s="29">
        <f>SUM(Tabla152[[#This Row],[Puntaje]],Tabla152[[#This Row],[Puntaje2]],Tabla152[[#This Row],[Puntaje3]],Tabla152[[#This Row],[Puntaje4]],Tabla152[[#This Row],[puntaje5]],Tabla152[[#This Row],[Puntaje6]])</f>
        <v>9855.7952388236918</v>
      </c>
    </row>
    <row r="105" spans="1:21" s="6" customFormat="1" x14ac:dyDescent="0.35">
      <c r="A105" s="11"/>
      <c r="B105" s="13" t="s">
        <v>35</v>
      </c>
      <c r="C105" s="13" t="s">
        <v>74</v>
      </c>
      <c r="D105" s="11" t="s">
        <v>2</v>
      </c>
      <c r="E105" s="11" t="s">
        <v>97</v>
      </c>
      <c r="F105" s="14" t="s">
        <v>97</v>
      </c>
      <c r="G105" s="28"/>
      <c r="H105" s="27" t="s">
        <v>330</v>
      </c>
      <c r="I105" s="16">
        <v>16</v>
      </c>
      <c r="J105" s="11">
        <f>IF(Tabla152[[#This Row],[Posicion 1]]=0,0,0.975^(Tabla152[[#This Row],[Posicion 1]]-1)*3000)</f>
        <v>2052.0620566917701</v>
      </c>
      <c r="K105" s="11"/>
      <c r="L105" s="11">
        <f>IF(Tabla152[[#This Row],[Posición2]]=0,0,0.975^(Tabla152[[#This Row],[Posición2]]-1)*3000)</f>
        <v>0</v>
      </c>
      <c r="M105" s="11">
        <v>10</v>
      </c>
      <c r="N105" s="11">
        <f>IF(Tabla152[[#This Row],[Posición3]]=0,0,0.975^(Tabla152[[#This Row],[Posición3]]-1)*3000)</f>
        <v>2388.7065257121158</v>
      </c>
      <c r="O105" s="11"/>
      <c r="P105" s="11">
        <f>IF(Tabla152[[#This Row],[Posición4]]=0,0,0.975^(Tabla152[[#This Row],[Posición4]]-1)*3000)</f>
        <v>0</v>
      </c>
      <c r="Q105" s="11"/>
      <c r="R105" s="11">
        <f>IF(Tabla152[[#This Row],[Posición5]]=0,0,0.975^(Tabla152[[#This Row],[Posición5]]-1)*3000)</f>
        <v>0</v>
      </c>
      <c r="S105" s="11">
        <v>6</v>
      </c>
      <c r="T105" s="11">
        <f>IF(Tabla152[[#This Row],[Posición6]]=0,0,0.975^(Tabla152[[#This Row],[Posición6]]-1)*6000)</f>
        <v>5286.5741601562495</v>
      </c>
      <c r="U105" s="29">
        <f>SUM(Tabla152[[#This Row],[Puntaje]],Tabla152[[#This Row],[Puntaje2]],Tabla152[[#This Row],[Puntaje3]],Tabla152[[#This Row],[Puntaje4]],Tabla152[[#This Row],[puntaje5]],Tabla152[[#This Row],[Puntaje6]])</f>
        <v>9727.3427425601349</v>
      </c>
    </row>
    <row r="106" spans="1:21" x14ac:dyDescent="0.35">
      <c r="A106" s="11"/>
      <c r="B106" s="13" t="s">
        <v>79</v>
      </c>
      <c r="C106" s="13" t="s">
        <v>80</v>
      </c>
      <c r="D106" s="11" t="s">
        <v>2</v>
      </c>
      <c r="E106" s="11" t="s">
        <v>100</v>
      </c>
      <c r="F106" s="14" t="s">
        <v>100</v>
      </c>
      <c r="G106" s="28"/>
      <c r="H106" s="27" t="s">
        <v>330</v>
      </c>
      <c r="I106" s="16">
        <v>19</v>
      </c>
      <c r="J106" s="11">
        <f>IF(Tabla152[[#This Row],[Posicion 1]]=0,0,0.975^(Tabla152[[#This Row],[Posicion 1]]-1)*3000)</f>
        <v>1901.9729553265486</v>
      </c>
      <c r="K106" s="11"/>
      <c r="L106" s="11">
        <f>IF(Tabla152[[#This Row],[Posición2]]=0,0,0.975^(Tabla152[[#This Row],[Posición2]]-1)*3000)</f>
        <v>0</v>
      </c>
      <c r="M106" s="11">
        <v>17</v>
      </c>
      <c r="N106" s="11">
        <f>IF(Tabla152[[#This Row],[Posición3]]=0,0,0.975^(Tabla152[[#This Row],[Posición3]]-1)*3000)</f>
        <v>2000.7605052744761</v>
      </c>
      <c r="O106" s="11"/>
      <c r="P106" s="11">
        <f>IF(Tabla152[[#This Row],[Posición4]]=0,0,0.975^(Tabla152[[#This Row],[Posición4]]-1)*3000)</f>
        <v>0</v>
      </c>
      <c r="Q106" s="11"/>
      <c r="R106" s="11">
        <f>IF(Tabla152[[#This Row],[Posición5]]=0,0,0.975^(Tabla152[[#This Row],[Posición5]]-1)*3000)</f>
        <v>0</v>
      </c>
      <c r="S106" s="11">
        <v>11</v>
      </c>
      <c r="T106" s="11">
        <f>IF(Tabla152[[#This Row],[Posición6]]=0,0,0.975^(Tabla152[[#This Row],[Posición6]]-1)*6000)</f>
        <v>4657.9777251386249</v>
      </c>
      <c r="U106" s="29">
        <f>SUM(Tabla152[[#This Row],[Puntaje]],Tabla152[[#This Row],[Puntaje2]],Tabla152[[#This Row],[Puntaje3]],Tabla152[[#This Row],[Puntaje4]],Tabla152[[#This Row],[puntaje5]],Tabla152[[#This Row],[Puntaje6]])</f>
        <v>8560.7111857396485</v>
      </c>
    </row>
    <row r="107" spans="1:21" s="6" customFormat="1" x14ac:dyDescent="0.35">
      <c r="A107" s="11"/>
      <c r="B107" s="13" t="s">
        <v>50</v>
      </c>
      <c r="C107" s="13" t="s">
        <v>51</v>
      </c>
      <c r="D107" s="11" t="s">
        <v>2</v>
      </c>
      <c r="E107" s="11" t="s">
        <v>83</v>
      </c>
      <c r="F107" s="14" t="s">
        <v>83</v>
      </c>
      <c r="G107" s="28"/>
      <c r="H107" s="27" t="s">
        <v>330</v>
      </c>
      <c r="I107" s="16">
        <v>2</v>
      </c>
      <c r="J107" s="11">
        <f>IF(Tabla152[[#This Row],[Posicion 1]]=0,0,0.975^(Tabla152[[#This Row],[Posicion 1]]-1)*3000)</f>
        <v>2925</v>
      </c>
      <c r="K107" s="11"/>
      <c r="L107" s="11">
        <f>IF(Tabla152[[#This Row],[Posición2]]=0,0,0.975^(Tabla152[[#This Row],[Posición2]]-1)*3000)</f>
        <v>0</v>
      </c>
      <c r="M107" s="11"/>
      <c r="N107" s="11">
        <f>IF(Tabla152[[#This Row],[Posición3]]=0,0,0.975^(Tabla152[[#This Row],[Posición3]]-1)*3000)</f>
        <v>0</v>
      </c>
      <c r="O107" s="11"/>
      <c r="P107" s="11">
        <f>IF(Tabla152[[#This Row],[Posición4]]=0,0,0.975^(Tabla152[[#This Row],[Posición4]]-1)*3000)</f>
        <v>0</v>
      </c>
      <c r="Q107" s="11"/>
      <c r="R107" s="11">
        <f>IF(Tabla152[[#This Row],[Posición5]]=0,0,0.975^(Tabla152[[#This Row],[Posición5]]-1)*3000)</f>
        <v>0</v>
      </c>
      <c r="S107" s="11">
        <v>7</v>
      </c>
      <c r="T107" s="11">
        <f>IF(Tabla152[[#This Row],[Posición6]]=0,0,0.975^(Tabla152[[#This Row],[Posición6]]-1)*6000)</f>
        <v>5154.4098061523428</v>
      </c>
      <c r="U107" s="29">
        <f>SUM(Tabla152[[#This Row],[Puntaje]],Tabla152[[#This Row],[Puntaje2]],Tabla152[[#This Row],[Puntaje3]],Tabla152[[#This Row],[Puntaje4]],Tabla152[[#This Row],[puntaje5]],Tabla152[[#This Row],[Puntaje6]])</f>
        <v>8079.4098061523428</v>
      </c>
    </row>
    <row r="108" spans="1:21" x14ac:dyDescent="0.35">
      <c r="A108" s="11"/>
      <c r="B108" s="13" t="s">
        <v>67</v>
      </c>
      <c r="C108" s="13" t="s">
        <v>68</v>
      </c>
      <c r="D108" s="11" t="s">
        <v>2</v>
      </c>
      <c r="E108" s="11" t="s">
        <v>93</v>
      </c>
      <c r="F108" s="14" t="s">
        <v>93</v>
      </c>
      <c r="G108" s="10">
        <v>39771</v>
      </c>
      <c r="H108" s="27" t="s">
        <v>330</v>
      </c>
      <c r="I108" s="16">
        <v>12</v>
      </c>
      <c r="J108" s="11">
        <f>IF(Tabla152[[#This Row],[Posicion 1]]=0,0,0.975^(Tabla152[[#This Row],[Posicion 1]]-1)*3000)</f>
        <v>2270.7641410050796</v>
      </c>
      <c r="K108" s="11">
        <v>2</v>
      </c>
      <c r="L108" s="11">
        <f>IF(Tabla152[[#This Row],[Posición2]]=0,0,0.975^(Tabla152[[#This Row],[Posición2]]-1)*3000)</f>
        <v>2925</v>
      </c>
      <c r="M108" s="11">
        <v>5</v>
      </c>
      <c r="N108" s="11">
        <f>IF(Tabla152[[#This Row],[Posición3]]=0,0,0.975^(Tabla152[[#This Row],[Posición3]]-1)*3000)</f>
        <v>2711.0636718749997</v>
      </c>
      <c r="O108" s="11"/>
      <c r="P108" s="11">
        <f>IF(Tabla152[[#This Row],[Posición4]]=0,0,0.975^(Tabla152[[#This Row],[Posición4]]-1)*3000)</f>
        <v>0</v>
      </c>
      <c r="Q108" s="11"/>
      <c r="R108" s="11">
        <f>IF(Tabla152[[#This Row],[Posición5]]=0,0,0.975^(Tabla152[[#This Row],[Posición5]]-1)*3000)</f>
        <v>0</v>
      </c>
      <c r="S108" s="11"/>
      <c r="T108" s="11">
        <f>IF(Tabla152[[#This Row],[Posición6]]=0,0,0.975^(Tabla152[[#This Row],[Posición6]]-1)*6000)</f>
        <v>0</v>
      </c>
      <c r="U108" s="29">
        <f>SUM(Tabla152[[#This Row],[Puntaje]],Tabla152[[#This Row],[Puntaje2]],Tabla152[[#This Row],[Puntaje3]],Tabla152[[#This Row],[Puntaje4]],Tabla152[[#This Row],[puntaje5]],Tabla152[[#This Row],[Puntaje6]])</f>
        <v>7906.8278128800794</v>
      </c>
    </row>
    <row r="109" spans="1:21" s="6" customFormat="1" x14ac:dyDescent="0.35">
      <c r="A109" s="11"/>
      <c r="B109" s="13" t="s">
        <v>56</v>
      </c>
      <c r="C109" s="13" t="s">
        <v>57</v>
      </c>
      <c r="D109" s="11" t="s">
        <v>2</v>
      </c>
      <c r="E109" s="11" t="s">
        <v>86</v>
      </c>
      <c r="F109" s="14" t="s">
        <v>86</v>
      </c>
      <c r="G109" s="28"/>
      <c r="H109" s="27" t="s">
        <v>330</v>
      </c>
      <c r="I109" s="16">
        <v>5</v>
      </c>
      <c r="J109" s="11">
        <f>IF(Tabla152[[#This Row],[Posicion 1]]=0,0,0.975^(Tabla152[[#This Row],[Posicion 1]]-1)*3000)</f>
        <v>2711.0636718749997</v>
      </c>
      <c r="K109" s="11"/>
      <c r="L109" s="11">
        <f>IF(Tabla152[[#This Row],[Posición2]]=0,0,0.975^(Tabla152[[#This Row],[Posición2]]-1)*3000)</f>
        <v>0</v>
      </c>
      <c r="M109" s="11"/>
      <c r="N109" s="11">
        <f>IF(Tabla152[[#This Row],[Posición3]]=0,0,0.975^(Tabla152[[#This Row],[Posición3]]-1)*3000)</f>
        <v>0</v>
      </c>
      <c r="O109" s="11"/>
      <c r="P109" s="11">
        <f>IF(Tabla152[[#This Row],[Posición4]]=0,0,0.975^(Tabla152[[#This Row],[Posición4]]-1)*3000)</f>
        <v>0</v>
      </c>
      <c r="Q109" s="11"/>
      <c r="R109" s="11">
        <f>IF(Tabla152[[#This Row],[Posición5]]=0,0,0.975^(Tabla152[[#This Row],[Posición5]]-1)*3000)</f>
        <v>0</v>
      </c>
      <c r="S109" s="11">
        <v>7</v>
      </c>
      <c r="T109" s="11">
        <f>IF(Tabla152[[#This Row],[Posición6]]=0,0,0.975^(Tabla152[[#This Row],[Posición6]]-1)*6000)</f>
        <v>5154.4098061523428</v>
      </c>
      <c r="U109" s="29">
        <f>SUM(Tabla152[[#This Row],[Puntaje]],Tabla152[[#This Row],[Puntaje2]],Tabla152[[#This Row],[Puntaje3]],Tabla152[[#This Row],[Puntaje4]],Tabla152[[#This Row],[puntaje5]],Tabla152[[#This Row],[Puntaje6]])</f>
        <v>7865.4734780273429</v>
      </c>
    </row>
    <row r="110" spans="1:21" x14ac:dyDescent="0.35">
      <c r="A110" s="11"/>
      <c r="B110" s="13" t="s">
        <v>54</v>
      </c>
      <c r="C110" s="13" t="s">
        <v>55</v>
      </c>
      <c r="D110" s="11" t="s">
        <v>2</v>
      </c>
      <c r="E110" s="11" t="s">
        <v>85</v>
      </c>
      <c r="F110" s="14" t="s">
        <v>85</v>
      </c>
      <c r="G110" s="28"/>
      <c r="H110" s="27" t="s">
        <v>330</v>
      </c>
      <c r="I110" s="16">
        <v>4</v>
      </c>
      <c r="J110" s="11">
        <f>IF(Tabla152[[#This Row],[Posicion 1]]=0,0,0.975^(Tabla152[[#This Row],[Posicion 1]]-1)*3000)</f>
        <v>2780.578125</v>
      </c>
      <c r="K110" s="11"/>
      <c r="L110" s="11">
        <f>IF(Tabla152[[#This Row],[Posición2]]=0,0,0.975^(Tabla152[[#This Row],[Posición2]]-1)*3000)</f>
        <v>0</v>
      </c>
      <c r="M110" s="11"/>
      <c r="N110" s="11">
        <f>IF(Tabla152[[#This Row],[Posición3]]=0,0,0.975^(Tabla152[[#This Row],[Posición3]]-1)*3000)</f>
        <v>0</v>
      </c>
      <c r="O110" s="11"/>
      <c r="P110" s="11">
        <f>IF(Tabla152[[#This Row],[Posición4]]=0,0,0.975^(Tabla152[[#This Row],[Posición4]]-1)*3000)</f>
        <v>0</v>
      </c>
      <c r="Q110" s="11"/>
      <c r="R110" s="11">
        <f>IF(Tabla152[[#This Row],[Posición5]]=0,0,0.975^(Tabla152[[#This Row],[Posición5]]-1)*3000)</f>
        <v>0</v>
      </c>
      <c r="S110" s="11">
        <v>12</v>
      </c>
      <c r="T110" s="11">
        <f>IF(Tabla152[[#This Row],[Posición6]]=0,0,0.975^(Tabla152[[#This Row],[Posición6]]-1)*6000)</f>
        <v>4541.5282820101593</v>
      </c>
      <c r="U110" s="29">
        <f>SUM(Tabla152[[#This Row],[Puntaje]],Tabla152[[#This Row],[Puntaje2]],Tabla152[[#This Row],[Puntaje3]],Tabla152[[#This Row],[Puntaje4]],Tabla152[[#This Row],[puntaje5]],Tabla152[[#This Row],[Puntaje6]])</f>
        <v>7322.1064070101593</v>
      </c>
    </row>
    <row r="111" spans="1:21" s="6" customFormat="1" x14ac:dyDescent="0.35">
      <c r="A111" s="11"/>
      <c r="B111" s="13" t="s">
        <v>16</v>
      </c>
      <c r="C111" s="13" t="s">
        <v>17</v>
      </c>
      <c r="D111" s="11" t="s">
        <v>2</v>
      </c>
      <c r="E111" s="11" t="s">
        <v>878</v>
      </c>
      <c r="F111" s="14" t="s">
        <v>38</v>
      </c>
      <c r="G111" s="28"/>
      <c r="H111" s="27" t="s">
        <v>330</v>
      </c>
      <c r="I111" s="16">
        <v>1</v>
      </c>
      <c r="J111" s="11">
        <f>IF(Tabla152[[#This Row],[Posicion 1]]=0,0,0.975^(Tabla152[[#This Row],[Posicion 1]]-1)*3000)</f>
        <v>3000</v>
      </c>
      <c r="K111" s="11"/>
      <c r="L111" s="11">
        <f>IF(Tabla152[[#This Row],[Posición2]]=0,0,0.975^(Tabla152[[#This Row],[Posición2]]-1)*3000)</f>
        <v>0</v>
      </c>
      <c r="M111" s="11">
        <v>2</v>
      </c>
      <c r="N111" s="11">
        <f>IF(Tabla152[[#This Row],[Posición3]]=0,0,0.975^(Tabla152[[#This Row],[Posición3]]-1)*3000)</f>
        <v>2925</v>
      </c>
      <c r="O111" s="11"/>
      <c r="P111" s="11">
        <f>IF(Tabla152[[#This Row],[Posición4]]=0,0,0.975^(Tabla152[[#This Row],[Posición4]]-1)*3000)</f>
        <v>0</v>
      </c>
      <c r="Q111" s="11"/>
      <c r="R111" s="11">
        <f>IF(Tabla152[[#This Row],[Posición5]]=0,0,0.975^(Tabla152[[#This Row],[Posición5]]-1)*3000)</f>
        <v>0</v>
      </c>
      <c r="S111" s="11"/>
      <c r="T111" s="11">
        <f>IF(Tabla152[[#This Row],[Posición6]]=0,0,0.975^(Tabla152[[#This Row],[Posición6]]-1)*6000)</f>
        <v>0</v>
      </c>
      <c r="U111" s="29">
        <f>SUM(Tabla152[[#This Row],[Puntaje]],Tabla152[[#This Row],[Puntaje2]],Tabla152[[#This Row],[Puntaje3]],Tabla152[[#This Row],[Puntaje4]],Tabla152[[#This Row],[puntaje5]],Tabla152[[#This Row],[Puntaje6]])</f>
        <v>5925</v>
      </c>
    </row>
    <row r="112" spans="1:21" x14ac:dyDescent="0.35">
      <c r="A112" s="11"/>
      <c r="B112" s="17" t="s">
        <v>731</v>
      </c>
      <c r="C112" s="17" t="s">
        <v>732</v>
      </c>
      <c r="D112" s="18" t="s">
        <v>2</v>
      </c>
      <c r="E112" s="11" t="s">
        <v>784</v>
      </c>
      <c r="F112" s="19" t="s">
        <v>784</v>
      </c>
      <c r="G112" s="20">
        <v>40475</v>
      </c>
      <c r="H112" s="27" t="s">
        <v>330</v>
      </c>
      <c r="I112" s="11"/>
      <c r="J112" s="11">
        <f>IF(Tabla152[[#This Row],[Posicion 1]]=0,0,0.975^(Tabla152[[#This Row],[Posicion 1]]-1)*3000)</f>
        <v>0</v>
      </c>
      <c r="K112" s="11"/>
      <c r="L112" s="11">
        <f>IF(Tabla152[[#This Row],[Posición2]]=0,0,0.975^(Tabla152[[#This Row],[Posición2]]-1)*3000)</f>
        <v>0</v>
      </c>
      <c r="M112" s="11"/>
      <c r="N112" s="11">
        <f>IF(Tabla152[[#This Row],[Posición3]]=0,0,0.975^(Tabla152[[#This Row],[Posición3]]-1)*3000)</f>
        <v>0</v>
      </c>
      <c r="O112" s="11"/>
      <c r="P112" s="11">
        <f>IF(Tabla152[[#This Row],[Posición4]]=0,0,0.975^(Tabla152[[#This Row],[Posición4]]-1)*3000)</f>
        <v>0</v>
      </c>
      <c r="Q112" s="11"/>
      <c r="R112" s="11">
        <f>IF(Tabla152[[#This Row],[Posición5]]=0,0,0.975^(Tabla152[[#This Row],[Posición5]]-1)*3000)</f>
        <v>0</v>
      </c>
      <c r="S112" s="18">
        <v>2</v>
      </c>
      <c r="T112" s="11">
        <f>IF(Tabla152[[#This Row],[Posición6]]=0,0,0.975^(Tabla152[[#This Row],[Posición6]]-1)*6000)</f>
        <v>5850</v>
      </c>
      <c r="U112" s="29">
        <f>SUM(Tabla152[[#This Row],[Puntaje]],Tabla152[[#This Row],[Puntaje2]],Tabla152[[#This Row],[Puntaje3]],Tabla152[[#This Row],[Puntaje4]],Tabla152[[#This Row],[puntaje5]],Tabla152[[#This Row],[Puntaje6]])</f>
        <v>5850</v>
      </c>
    </row>
    <row r="113" spans="1:21" s="6" customFormat="1" x14ac:dyDescent="0.35">
      <c r="A113" s="11"/>
      <c r="B113" s="21" t="s">
        <v>54</v>
      </c>
      <c r="C113" s="22" t="s">
        <v>278</v>
      </c>
      <c r="D113" s="11" t="s">
        <v>2</v>
      </c>
      <c r="E113" s="11" t="s">
        <v>465</v>
      </c>
      <c r="F113" s="18" t="s">
        <v>465</v>
      </c>
      <c r="G113" s="10">
        <v>40007</v>
      </c>
      <c r="H113" s="27" t="s">
        <v>330</v>
      </c>
      <c r="I113" s="11"/>
      <c r="J113" s="11">
        <f>IF(Tabla152[[#This Row],[Posicion 1]]=0,0,0.975^(Tabla152[[#This Row],[Posicion 1]]-1)*3000)</f>
        <v>0</v>
      </c>
      <c r="K113" s="25">
        <v>6</v>
      </c>
      <c r="L113" s="11">
        <f>IF(Tabla152[[#This Row],[Posición2]]=0,0,0.975^(Tabla152[[#This Row],[Posición2]]-1)*3000)</f>
        <v>2643.2870800781247</v>
      </c>
      <c r="M113" s="11">
        <v>3</v>
      </c>
      <c r="N113" s="11">
        <f>IF(Tabla152[[#This Row],[Posición3]]=0,0,0.975^(Tabla152[[#This Row],[Posición3]]-1)*3000)</f>
        <v>2851.875</v>
      </c>
      <c r="O113" s="11"/>
      <c r="P113" s="11">
        <f>IF(Tabla152[[#This Row],[Posición4]]=0,0,0.975^(Tabla152[[#This Row],[Posición4]]-1)*3000)</f>
        <v>0</v>
      </c>
      <c r="Q113" s="11"/>
      <c r="R113" s="11">
        <f>IF(Tabla152[[#This Row],[Posición5]]=0,0,0.975^(Tabla152[[#This Row],[Posición5]]-1)*3000)</f>
        <v>0</v>
      </c>
      <c r="S113" s="11"/>
      <c r="T113" s="11">
        <f>IF(Tabla152[[#This Row],[Posición6]]=0,0,0.975^(Tabla152[[#This Row],[Posición6]]-1)*6000)</f>
        <v>0</v>
      </c>
      <c r="U113" s="29">
        <f>SUM(Tabla152[[#This Row],[Puntaje]],Tabla152[[#This Row],[Puntaje2]],Tabla152[[#This Row],[Puntaje3]],Tabla152[[#This Row],[Puntaje4]],Tabla152[[#This Row],[puntaje5]],Tabla152[[#This Row],[Puntaje6]])</f>
        <v>5495.1620800781247</v>
      </c>
    </row>
    <row r="114" spans="1:21" x14ac:dyDescent="0.35">
      <c r="A114" s="11"/>
      <c r="B114" s="13" t="s">
        <v>60</v>
      </c>
      <c r="C114" s="13" t="s">
        <v>61</v>
      </c>
      <c r="D114" s="11" t="s">
        <v>2</v>
      </c>
      <c r="E114" s="11" t="s">
        <v>88</v>
      </c>
      <c r="F114" s="14" t="s">
        <v>88</v>
      </c>
      <c r="G114" s="10">
        <v>40309</v>
      </c>
      <c r="H114" s="27" t="s">
        <v>330</v>
      </c>
      <c r="I114" s="16">
        <v>7</v>
      </c>
      <c r="J114" s="11">
        <f>IF(Tabla152[[#This Row],[Posicion 1]]=0,0,0.975^(Tabla152[[#This Row],[Posicion 1]]-1)*3000)</f>
        <v>2577.2049030761714</v>
      </c>
      <c r="K114" s="11"/>
      <c r="L114" s="11">
        <f>IF(Tabla152[[#This Row],[Posición2]]=0,0,0.975^(Tabla152[[#This Row],[Posición2]]-1)*3000)</f>
        <v>0</v>
      </c>
      <c r="M114" s="11">
        <v>5</v>
      </c>
      <c r="N114" s="11">
        <f>IF(Tabla152[[#This Row],[Posición3]]=0,0,0.975^(Tabla152[[#This Row],[Posición3]]-1)*3000)</f>
        <v>2711.0636718749997</v>
      </c>
      <c r="O114" s="11"/>
      <c r="P114" s="11">
        <f>IF(Tabla152[[#This Row],[Posición4]]=0,0,0.975^(Tabla152[[#This Row],[Posición4]]-1)*3000)</f>
        <v>0</v>
      </c>
      <c r="Q114" s="11"/>
      <c r="R114" s="11">
        <f>IF(Tabla152[[#This Row],[Posición5]]=0,0,0.975^(Tabla152[[#This Row],[Posición5]]-1)*3000)</f>
        <v>0</v>
      </c>
      <c r="S114" s="11"/>
      <c r="T114" s="11">
        <f>IF(Tabla152[[#This Row],[Posición6]]=0,0,0.975^(Tabla152[[#This Row],[Posición6]]-1)*6000)</f>
        <v>0</v>
      </c>
      <c r="U114" s="29">
        <f>SUM(Tabla152[[#This Row],[Puntaje]],Tabla152[[#This Row],[Puntaje2]],Tabla152[[#This Row],[Puntaje3]],Tabla152[[#This Row],[Puntaje4]],Tabla152[[#This Row],[puntaje5]],Tabla152[[#This Row],[Puntaje6]])</f>
        <v>5288.2685749511711</v>
      </c>
    </row>
    <row r="115" spans="1:21" s="6" customFormat="1" x14ac:dyDescent="0.35">
      <c r="A115" s="11"/>
      <c r="B115" s="13" t="s">
        <v>26</v>
      </c>
      <c r="C115" s="13" t="s">
        <v>27</v>
      </c>
      <c r="D115" s="11" t="s">
        <v>2</v>
      </c>
      <c r="E115" s="11" t="s">
        <v>879</v>
      </c>
      <c r="F115" s="14" t="s">
        <v>42</v>
      </c>
      <c r="G115" s="28"/>
      <c r="H115" s="27" t="s">
        <v>330</v>
      </c>
      <c r="I115" s="16">
        <v>6</v>
      </c>
      <c r="J115" s="11">
        <f>IF(Tabla152[[#This Row],[Posicion 1]]=0,0,0.975^(Tabla152[[#This Row],[Posicion 1]]-1)*3000)</f>
        <v>2643.2870800781247</v>
      </c>
      <c r="K115" s="11"/>
      <c r="L115" s="11">
        <f>IF(Tabla152[[#This Row],[Posición2]]=0,0,0.975^(Tabla152[[#This Row],[Posición2]]-1)*3000)</f>
        <v>0</v>
      </c>
      <c r="M115" s="11">
        <v>8</v>
      </c>
      <c r="N115" s="11">
        <f>IF(Tabla152[[#This Row],[Posición3]]=0,0,0.975^(Tabla152[[#This Row],[Posición3]]-1)*3000)</f>
        <v>2512.7747804992669</v>
      </c>
      <c r="O115" s="11"/>
      <c r="P115" s="11">
        <f>IF(Tabla152[[#This Row],[Posición4]]=0,0,0.975^(Tabla152[[#This Row],[Posición4]]-1)*3000)</f>
        <v>0</v>
      </c>
      <c r="Q115" s="11"/>
      <c r="R115" s="11">
        <f>IF(Tabla152[[#This Row],[Posición5]]=0,0,0.975^(Tabla152[[#This Row],[Posición5]]-1)*3000)</f>
        <v>0</v>
      </c>
      <c r="S115" s="11"/>
      <c r="T115" s="11">
        <f>IF(Tabla152[[#This Row],[Posición6]]=0,0,0.975^(Tabla152[[#This Row],[Posición6]]-1)*6000)</f>
        <v>0</v>
      </c>
      <c r="U115" s="29">
        <f>SUM(Tabla152[[#This Row],[Puntaje]],Tabla152[[#This Row],[Puntaje2]],Tabla152[[#This Row],[Puntaje3]],Tabla152[[#This Row],[Puntaje4]],Tabla152[[#This Row],[puntaje5]],Tabla152[[#This Row],[Puntaje6]])</f>
        <v>5156.0618605773916</v>
      </c>
    </row>
    <row r="116" spans="1:21" x14ac:dyDescent="0.35">
      <c r="A116" s="11"/>
      <c r="B116" s="17" t="s">
        <v>65</v>
      </c>
      <c r="C116" s="17" t="s">
        <v>733</v>
      </c>
      <c r="D116" s="18" t="s">
        <v>2</v>
      </c>
      <c r="E116" s="11" t="s">
        <v>785</v>
      </c>
      <c r="F116" s="19" t="s">
        <v>785</v>
      </c>
      <c r="G116" s="20">
        <v>40120</v>
      </c>
      <c r="H116" s="27" t="s">
        <v>330</v>
      </c>
      <c r="I116" s="11"/>
      <c r="J116" s="11">
        <f>IF(Tabla152[[#This Row],[Posicion 1]]=0,0,0.975^(Tabla152[[#This Row],[Posicion 1]]-1)*3000)</f>
        <v>0</v>
      </c>
      <c r="K116" s="11"/>
      <c r="L116" s="11">
        <f>IF(Tabla152[[#This Row],[Posición2]]=0,0,0.975^(Tabla152[[#This Row],[Posición2]]-1)*3000)</f>
        <v>0</v>
      </c>
      <c r="M116" s="11"/>
      <c r="N116" s="11">
        <f>IF(Tabla152[[#This Row],[Posición3]]=0,0,0.975^(Tabla152[[#This Row],[Posición3]]-1)*3000)</f>
        <v>0</v>
      </c>
      <c r="O116" s="11"/>
      <c r="P116" s="11">
        <f>IF(Tabla152[[#This Row],[Posición4]]=0,0,0.975^(Tabla152[[#This Row],[Posición4]]-1)*3000)</f>
        <v>0</v>
      </c>
      <c r="Q116" s="11"/>
      <c r="R116" s="11">
        <f>IF(Tabla152[[#This Row],[Posición5]]=0,0,0.975^(Tabla152[[#This Row],[Posición5]]-1)*3000)</f>
        <v>0</v>
      </c>
      <c r="S116" s="18">
        <v>10</v>
      </c>
      <c r="T116" s="11">
        <f>IF(Tabla152[[#This Row],[Posición6]]=0,0,0.975^(Tabla152[[#This Row],[Posición6]]-1)*6000)</f>
        <v>4777.4130514242315</v>
      </c>
      <c r="U116" s="29">
        <f>SUM(Tabla152[[#This Row],[Puntaje]],Tabla152[[#This Row],[Puntaje2]],Tabla152[[#This Row],[Puntaje3]],Tabla152[[#This Row],[Puntaje4]],Tabla152[[#This Row],[puntaje5]],Tabla152[[#This Row],[Puntaje6]])</f>
        <v>4777.4130514242315</v>
      </c>
    </row>
    <row r="117" spans="1:21" s="6" customFormat="1" x14ac:dyDescent="0.35">
      <c r="A117" s="11"/>
      <c r="B117" s="13" t="s">
        <v>29</v>
      </c>
      <c r="C117" s="13" t="s">
        <v>30</v>
      </c>
      <c r="D117" s="11" t="s">
        <v>2</v>
      </c>
      <c r="E117" s="11" t="s">
        <v>44</v>
      </c>
      <c r="F117" s="14" t="s">
        <v>44</v>
      </c>
      <c r="G117" s="10">
        <v>40519</v>
      </c>
      <c r="H117" s="27" t="s">
        <v>330</v>
      </c>
      <c r="I117" s="16">
        <v>8</v>
      </c>
      <c r="J117" s="11">
        <f>IF(Tabla152[[#This Row],[Posicion 1]]=0,0,0.975^(Tabla152[[#This Row],[Posicion 1]]-1)*3000)</f>
        <v>2512.7747804992669</v>
      </c>
      <c r="K117" s="11"/>
      <c r="L117" s="11">
        <f>IF(Tabla152[[#This Row],[Posición2]]=0,0,0.975^(Tabla152[[#This Row],[Posición2]]-1)*3000)</f>
        <v>0</v>
      </c>
      <c r="M117" s="11">
        <v>15</v>
      </c>
      <c r="N117" s="11">
        <f>IF(Tabla152[[#This Row],[Posición3]]=0,0,0.975^(Tabla152[[#This Row],[Posición3]]-1)*3000)</f>
        <v>2104.6790325043798</v>
      </c>
      <c r="O117" s="11"/>
      <c r="P117" s="11">
        <f>IF(Tabla152[[#This Row],[Posición4]]=0,0,0.975^(Tabla152[[#This Row],[Posición4]]-1)*3000)</f>
        <v>0</v>
      </c>
      <c r="Q117" s="11"/>
      <c r="R117" s="11">
        <f>IF(Tabla152[[#This Row],[Posición5]]=0,0,0.975^(Tabla152[[#This Row],[Posición5]]-1)*3000)</f>
        <v>0</v>
      </c>
      <c r="S117" s="11"/>
      <c r="T117" s="11">
        <f>IF(Tabla152[[#This Row],[Posición6]]=0,0,0.975^(Tabla152[[#This Row],[Posición6]]-1)*6000)</f>
        <v>0</v>
      </c>
      <c r="U117" s="29">
        <f>SUM(Tabla152[[#This Row],[Puntaje]],Tabla152[[#This Row],[Puntaje2]],Tabla152[[#This Row],[Puntaje3]],Tabla152[[#This Row],[Puntaje4]],Tabla152[[#This Row],[puntaje5]],Tabla152[[#This Row],[Puntaje6]])</f>
        <v>4617.4538130036472</v>
      </c>
    </row>
    <row r="118" spans="1:21" x14ac:dyDescent="0.35">
      <c r="A118" s="11"/>
      <c r="B118" s="37" t="s">
        <v>18</v>
      </c>
      <c r="C118" s="37" t="s">
        <v>19</v>
      </c>
      <c r="D118" s="32" t="s">
        <v>2</v>
      </c>
      <c r="E118" s="32" t="s">
        <v>883</v>
      </c>
      <c r="F118" s="38" t="s">
        <v>463</v>
      </c>
      <c r="G118" s="39"/>
      <c r="H118" s="46" t="s">
        <v>330</v>
      </c>
      <c r="I118" s="40">
        <v>2</v>
      </c>
      <c r="J118" s="32">
        <f>IF(Tabla152[[#This Row],[Posicion 1]]=0,0,0.975^(Tabla152[[#This Row],[Posicion 1]]-1)*3000)</f>
        <v>2925</v>
      </c>
      <c r="K118" s="32"/>
      <c r="L118" s="32">
        <f>IF(Tabla152[[#This Row],[Posición2]]=0,0,0.975^(Tabla152[[#This Row],[Posición2]]-1)*3000)</f>
        <v>0</v>
      </c>
      <c r="M118" s="32"/>
      <c r="N118" s="32">
        <f>IF(Tabla152[[#This Row],[Posición3]]=0,0,0.975^(Tabla152[[#This Row],[Posición3]]-1)*3000)</f>
        <v>0</v>
      </c>
      <c r="O118" s="32"/>
      <c r="P118" s="32">
        <f>IF(Tabla152[[#This Row],[Posición4]]=0,0,0.975^(Tabla152[[#This Row],[Posición4]]-1)*3000)</f>
        <v>0</v>
      </c>
      <c r="Q118" s="32"/>
      <c r="R118" s="32">
        <f>IF(Tabla152[[#This Row],[Posición5]]=0,0,0.975^(Tabla152[[#This Row],[Posición5]]-1)*3000)</f>
        <v>0</v>
      </c>
      <c r="S118" s="32"/>
      <c r="T118" s="32">
        <f>IF(Tabla152[[#This Row],[Posición6]]=0,0,0.975^(Tabla152[[#This Row],[Posición6]]-1)*6000)</f>
        <v>0</v>
      </c>
      <c r="U118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119" spans="1:21" s="6" customFormat="1" x14ac:dyDescent="0.35">
      <c r="A119" s="11"/>
      <c r="B119" s="43" t="s">
        <v>69</v>
      </c>
      <c r="C119" s="43" t="s">
        <v>281</v>
      </c>
      <c r="D119" s="32" t="s">
        <v>2</v>
      </c>
      <c r="E119" s="32" t="s">
        <v>883</v>
      </c>
      <c r="F119" s="38" t="s">
        <v>466</v>
      </c>
      <c r="G119" s="39">
        <v>40123</v>
      </c>
      <c r="H119" s="46" t="s">
        <v>330</v>
      </c>
      <c r="I119" s="32"/>
      <c r="J119" s="32">
        <f>IF(Tabla152[[#This Row],[Posicion 1]]=0,0,0.975^(Tabla152[[#This Row],[Posicion 1]]-1)*3000)</f>
        <v>0</v>
      </c>
      <c r="K119" s="44">
        <v>3</v>
      </c>
      <c r="L119" s="32">
        <f>IF(Tabla152[[#This Row],[Posición2]]=0,0,0.975^(Tabla152[[#This Row],[Posición2]]-1)*3000)</f>
        <v>2851.875</v>
      </c>
      <c r="M119" s="32"/>
      <c r="N119" s="32">
        <f>IF(Tabla152[[#This Row],[Posición3]]=0,0,0.975^(Tabla152[[#This Row],[Posición3]]-1)*3000)</f>
        <v>0</v>
      </c>
      <c r="O119" s="32"/>
      <c r="P119" s="32">
        <f>IF(Tabla152[[#This Row],[Posición4]]=0,0,0.975^(Tabla152[[#This Row],[Posición4]]-1)*3000)</f>
        <v>0</v>
      </c>
      <c r="Q119" s="32"/>
      <c r="R119" s="32">
        <f>IF(Tabla152[[#This Row],[Posición5]]=0,0,0.975^(Tabla152[[#This Row],[Posición5]]-1)*3000)</f>
        <v>0</v>
      </c>
      <c r="S119" s="32"/>
      <c r="T119" s="32">
        <f>IF(Tabla152[[#This Row],[Posición6]]=0,0,0.975^(Tabla152[[#This Row],[Posición6]]-1)*6000)</f>
        <v>0</v>
      </c>
      <c r="U119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120" spans="1:21" x14ac:dyDescent="0.35">
      <c r="A120" s="11"/>
      <c r="B120" s="21" t="s">
        <v>54</v>
      </c>
      <c r="C120" s="22" t="s">
        <v>276</v>
      </c>
      <c r="D120" s="11" t="s">
        <v>2</v>
      </c>
      <c r="E120" s="11" t="s">
        <v>880</v>
      </c>
      <c r="F120" s="18" t="s">
        <v>459</v>
      </c>
      <c r="G120" s="10">
        <v>40432</v>
      </c>
      <c r="H120" s="27" t="s">
        <v>330</v>
      </c>
      <c r="I120" s="11"/>
      <c r="J120" s="11">
        <f>IF(Tabla152[[#This Row],[Posicion 1]]=0,0,0.975^(Tabla152[[#This Row],[Posicion 1]]-1)*3000)</f>
        <v>0</v>
      </c>
      <c r="K120" s="25">
        <v>4</v>
      </c>
      <c r="L120" s="11">
        <f>IF(Tabla152[[#This Row],[Posición2]]=0,0,0.975^(Tabla152[[#This Row],[Posición2]]-1)*3000)</f>
        <v>2780.578125</v>
      </c>
      <c r="M120" s="11"/>
      <c r="N120" s="11">
        <f>IF(Tabla152[[#This Row],[Posición3]]=0,0,0.975^(Tabla152[[#This Row],[Posición3]]-1)*3000)</f>
        <v>0</v>
      </c>
      <c r="O120" s="11"/>
      <c r="P120" s="11">
        <f>IF(Tabla152[[#This Row],[Posición4]]=0,0,0.975^(Tabla152[[#This Row],[Posición4]]-1)*3000)</f>
        <v>0</v>
      </c>
      <c r="Q120" s="11"/>
      <c r="R120" s="11">
        <f>IF(Tabla152[[#This Row],[Posición5]]=0,0,0.975^(Tabla152[[#This Row],[Posición5]]-1)*3000)</f>
        <v>0</v>
      </c>
      <c r="S120" s="11"/>
      <c r="T120" s="11">
        <f>IF(Tabla152[[#This Row],[Posición6]]=0,0,0.975^(Tabla152[[#This Row],[Posición6]]-1)*6000)</f>
        <v>0</v>
      </c>
      <c r="U120" s="29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121" spans="1:21" s="6" customFormat="1" x14ac:dyDescent="0.35">
      <c r="A121" s="11"/>
      <c r="B121" s="13" t="s">
        <v>22</v>
      </c>
      <c r="C121" s="13" t="s">
        <v>23</v>
      </c>
      <c r="D121" s="11" t="s">
        <v>2</v>
      </c>
      <c r="E121" s="11" t="s">
        <v>881</v>
      </c>
      <c r="F121" s="14" t="s">
        <v>40</v>
      </c>
      <c r="G121" s="28"/>
      <c r="H121" s="27" t="s">
        <v>330</v>
      </c>
      <c r="I121" s="16">
        <v>4</v>
      </c>
      <c r="J121" s="11">
        <f>IF(Tabla152[[#This Row],[Posicion 1]]=0,0,0.975^(Tabla152[[#This Row],[Posicion 1]]-1)*3000)</f>
        <v>2780.578125</v>
      </c>
      <c r="K121" s="11"/>
      <c r="L121" s="11">
        <f>IF(Tabla152[[#This Row],[Posición2]]=0,0,0.975^(Tabla152[[#This Row],[Posición2]]-1)*3000)</f>
        <v>0</v>
      </c>
      <c r="M121" s="11"/>
      <c r="N121" s="11">
        <f>IF(Tabla152[[#This Row],[Posición3]]=0,0,0.975^(Tabla152[[#This Row],[Posición3]]-1)*3000)</f>
        <v>0</v>
      </c>
      <c r="O121" s="11"/>
      <c r="P121" s="11">
        <f>IF(Tabla152[[#This Row],[Posición4]]=0,0,0.975^(Tabla152[[#This Row],[Posición4]]-1)*3000)</f>
        <v>0</v>
      </c>
      <c r="Q121" s="11"/>
      <c r="R121" s="11">
        <f>IF(Tabla152[[#This Row],[Posición5]]=0,0,0.975^(Tabla152[[#This Row],[Posición5]]-1)*3000)</f>
        <v>0</v>
      </c>
      <c r="S121" s="11"/>
      <c r="T121" s="11">
        <f>IF(Tabla152[[#This Row],[Posición6]]=0,0,0.975^(Tabla152[[#This Row],[Posición6]]-1)*6000)</f>
        <v>0</v>
      </c>
      <c r="U121" s="29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122" spans="1:21" x14ac:dyDescent="0.35">
      <c r="A122" s="11"/>
      <c r="B122" s="17" t="s">
        <v>339</v>
      </c>
      <c r="C122" s="17" t="s">
        <v>392</v>
      </c>
      <c r="D122" s="11" t="s">
        <v>2</v>
      </c>
      <c r="E122" s="11" t="s">
        <v>504</v>
      </c>
      <c r="F122" s="18" t="s">
        <v>504</v>
      </c>
      <c r="G122" s="10">
        <v>39975</v>
      </c>
      <c r="H122" s="27" t="s">
        <v>330</v>
      </c>
      <c r="I122" s="11"/>
      <c r="J122" s="11">
        <f>IF(Tabla152[[#This Row],[Posicion 1]]=0,0,0.975^(Tabla152[[#This Row],[Posicion 1]]-1)*3000)</f>
        <v>0</v>
      </c>
      <c r="K122" s="11"/>
      <c r="L122" s="11">
        <f>IF(Tabla152[[#This Row],[Posición2]]=0,0,0.975^(Tabla152[[#This Row],[Posición2]]-1)*3000)</f>
        <v>0</v>
      </c>
      <c r="M122" s="18">
        <v>7</v>
      </c>
      <c r="N122" s="11">
        <f>IF(Tabla152[[#This Row],[Posición3]]=0,0,0.975^(Tabla152[[#This Row],[Posición3]]-1)*3000)</f>
        <v>2577.2049030761714</v>
      </c>
      <c r="O122" s="11"/>
      <c r="P122" s="11">
        <f>IF(Tabla152[[#This Row],[Posición4]]=0,0,0.975^(Tabla152[[#This Row],[Posición4]]-1)*3000)</f>
        <v>0</v>
      </c>
      <c r="Q122" s="11"/>
      <c r="R122" s="11">
        <f>IF(Tabla152[[#This Row],[Posición5]]=0,0,0.975^(Tabla152[[#This Row],[Posición5]]-1)*3000)</f>
        <v>0</v>
      </c>
      <c r="S122" s="11"/>
      <c r="T122" s="11">
        <f>IF(Tabla152[[#This Row],[Posición6]]=0,0,0.975^(Tabla152[[#This Row],[Posición6]]-1)*6000)</f>
        <v>0</v>
      </c>
      <c r="U122" s="29">
        <f>SUM(Tabla152[[#This Row],[Puntaje]],Tabla152[[#This Row],[Puntaje2]],Tabla152[[#This Row],[Puntaje3]],Tabla152[[#This Row],[Puntaje4]],Tabla152[[#This Row],[puntaje5]],Tabla152[[#This Row],[Puntaje6]])</f>
        <v>2577.2049030761714</v>
      </c>
    </row>
    <row r="123" spans="1:21" s="6" customFormat="1" x14ac:dyDescent="0.35">
      <c r="A123" s="11"/>
      <c r="B123" s="21" t="s">
        <v>280</v>
      </c>
      <c r="C123" s="22" t="s">
        <v>279</v>
      </c>
      <c r="D123" s="11" t="s">
        <v>2</v>
      </c>
      <c r="E123" s="11" t="s">
        <v>882</v>
      </c>
      <c r="F123" s="18" t="s">
        <v>460</v>
      </c>
      <c r="G123" s="10">
        <v>40430</v>
      </c>
      <c r="H123" s="27" t="s">
        <v>330</v>
      </c>
      <c r="I123" s="11"/>
      <c r="J123" s="11">
        <f>IF(Tabla152[[#This Row],[Posicion 1]]=0,0,0.975^(Tabla152[[#This Row],[Posicion 1]]-1)*3000)</f>
        <v>0</v>
      </c>
      <c r="K123" s="25">
        <v>8</v>
      </c>
      <c r="L123" s="11">
        <f>IF(Tabla152[[#This Row],[Posición2]]=0,0,0.975^(Tabla152[[#This Row],[Posición2]]-1)*3000)</f>
        <v>2512.7747804992669</v>
      </c>
      <c r="M123" s="11"/>
      <c r="N123" s="11">
        <f>IF(Tabla152[[#This Row],[Posición3]]=0,0,0.975^(Tabla152[[#This Row],[Posición3]]-1)*3000)</f>
        <v>0</v>
      </c>
      <c r="O123" s="11"/>
      <c r="P123" s="11">
        <f>IF(Tabla152[[#This Row],[Posición4]]=0,0,0.975^(Tabla152[[#This Row],[Posición4]]-1)*3000)</f>
        <v>0</v>
      </c>
      <c r="Q123" s="11"/>
      <c r="R123" s="11">
        <f>IF(Tabla152[[#This Row],[Posición5]]=0,0,0.975^(Tabla152[[#This Row],[Posición5]]-1)*3000)</f>
        <v>0</v>
      </c>
      <c r="S123" s="11"/>
      <c r="T123" s="11">
        <f>IF(Tabla152[[#This Row],[Posición6]]=0,0,0.975^(Tabla152[[#This Row],[Posición6]]-1)*6000)</f>
        <v>0</v>
      </c>
      <c r="U123" s="29">
        <f>SUM(Tabla152[[#This Row],[Puntaje]],Tabla152[[#This Row],[Puntaje2]],Tabla152[[#This Row],[Puntaje3]],Tabla152[[#This Row],[Puntaje4]],Tabla152[[#This Row],[puntaje5]],Tabla152[[#This Row],[Puntaje6]])</f>
        <v>2512.7747804992669</v>
      </c>
    </row>
    <row r="124" spans="1:21" x14ac:dyDescent="0.35">
      <c r="A124" s="11"/>
      <c r="B124" s="37" t="s">
        <v>31</v>
      </c>
      <c r="C124" s="37" t="s">
        <v>32</v>
      </c>
      <c r="D124" s="32" t="s">
        <v>2</v>
      </c>
      <c r="E124" s="32" t="s">
        <v>883</v>
      </c>
      <c r="F124" s="38" t="s">
        <v>45</v>
      </c>
      <c r="G124" s="39"/>
      <c r="H124" s="46" t="s">
        <v>330</v>
      </c>
      <c r="I124" s="40">
        <v>9</v>
      </c>
      <c r="J124" s="32">
        <f>IF(Tabla152[[#This Row],[Posicion 1]]=0,0,0.975^(Tabla152[[#This Row],[Posicion 1]]-1)*3000)</f>
        <v>2449.9554109867854</v>
      </c>
      <c r="K124" s="32"/>
      <c r="L124" s="32">
        <f>IF(Tabla152[[#This Row],[Posición2]]=0,0,0.975^(Tabla152[[#This Row],[Posición2]]-1)*3000)</f>
        <v>0</v>
      </c>
      <c r="M124" s="32"/>
      <c r="N124" s="32">
        <f>IF(Tabla152[[#This Row],[Posición3]]=0,0,0.975^(Tabla152[[#This Row],[Posición3]]-1)*3000)</f>
        <v>0</v>
      </c>
      <c r="O124" s="32"/>
      <c r="P124" s="32">
        <f>IF(Tabla152[[#This Row],[Posición4]]=0,0,0.975^(Tabla152[[#This Row],[Posición4]]-1)*3000)</f>
        <v>0</v>
      </c>
      <c r="Q124" s="32"/>
      <c r="R124" s="32">
        <f>IF(Tabla152[[#This Row],[Posición5]]=0,0,0.975^(Tabla152[[#This Row],[Posición5]]-1)*3000)</f>
        <v>0</v>
      </c>
      <c r="S124" s="32"/>
      <c r="T124" s="32">
        <f>IF(Tabla152[[#This Row],[Posición6]]=0,0,0.975^(Tabla152[[#This Row],[Posición6]]-1)*6000)</f>
        <v>0</v>
      </c>
      <c r="U124" s="36">
        <f>SUM(Tabla152[[#This Row],[Puntaje]],Tabla152[[#This Row],[Puntaje2]],Tabla152[[#This Row],[Puntaje3]],Tabla152[[#This Row],[Puntaje4]],Tabla152[[#This Row],[puntaje5]],Tabla152[[#This Row],[Puntaje6]])</f>
        <v>2449.9554109867854</v>
      </c>
    </row>
    <row r="125" spans="1:21" s="6" customFormat="1" x14ac:dyDescent="0.35">
      <c r="A125" s="11"/>
      <c r="B125" s="30" t="s">
        <v>280</v>
      </c>
      <c r="C125" s="30" t="s">
        <v>395</v>
      </c>
      <c r="D125" s="32" t="s">
        <v>2</v>
      </c>
      <c r="E125" s="32" t="s">
        <v>883</v>
      </c>
      <c r="F125" s="31" t="s">
        <v>505</v>
      </c>
      <c r="G125" s="39">
        <v>40430</v>
      </c>
      <c r="H125" s="46" t="s">
        <v>330</v>
      </c>
      <c r="I125" s="32"/>
      <c r="J125" s="32">
        <f>IF(Tabla152[[#This Row],[Posicion 1]]=0,0,0.975^(Tabla152[[#This Row],[Posicion 1]]-1)*3000)</f>
        <v>0</v>
      </c>
      <c r="K125" s="32"/>
      <c r="L125" s="32">
        <f>IF(Tabla152[[#This Row],[Posición2]]=0,0,0.975^(Tabla152[[#This Row],[Posición2]]-1)*3000)</f>
        <v>0</v>
      </c>
      <c r="M125" s="31">
        <v>9</v>
      </c>
      <c r="N125" s="32">
        <f>IF(Tabla152[[#This Row],[Posición3]]=0,0,0.975^(Tabla152[[#This Row],[Posición3]]-1)*3000)</f>
        <v>2449.9554109867854</v>
      </c>
      <c r="O125" s="32"/>
      <c r="P125" s="32">
        <f>IF(Tabla152[[#This Row],[Posición4]]=0,0,0.975^(Tabla152[[#This Row],[Posición4]]-1)*3000)</f>
        <v>0</v>
      </c>
      <c r="Q125" s="32"/>
      <c r="R125" s="32">
        <f>IF(Tabla152[[#This Row],[Posición5]]=0,0,0.975^(Tabla152[[#This Row],[Posición5]]-1)*3000)</f>
        <v>0</v>
      </c>
      <c r="S125" s="32"/>
      <c r="T125" s="32">
        <f>IF(Tabla152[[#This Row],[Posición6]]=0,0,0.975^(Tabla152[[#This Row],[Posición6]]-1)*6000)</f>
        <v>0</v>
      </c>
      <c r="U125" s="36">
        <f>SUM(Tabla152[[#This Row],[Puntaje]],Tabla152[[#This Row],[Puntaje2]],Tabla152[[#This Row],[Puntaje3]],Tabla152[[#This Row],[Puntaje4]],Tabla152[[#This Row],[puntaje5]],Tabla152[[#This Row],[Puntaje6]])</f>
        <v>2449.9554109867854</v>
      </c>
    </row>
    <row r="126" spans="1:21" x14ac:dyDescent="0.35">
      <c r="A126" s="11"/>
      <c r="B126" s="37" t="s">
        <v>65</v>
      </c>
      <c r="C126" s="37" t="s">
        <v>66</v>
      </c>
      <c r="D126" s="32" t="s">
        <v>2</v>
      </c>
      <c r="E126" s="32" t="s">
        <v>883</v>
      </c>
      <c r="F126" s="38" t="s">
        <v>92</v>
      </c>
      <c r="G126" s="39"/>
      <c r="H126" s="46" t="s">
        <v>330</v>
      </c>
      <c r="I126" s="40">
        <v>11</v>
      </c>
      <c r="J126" s="32">
        <f>IF(Tabla152[[#This Row],[Posicion 1]]=0,0,0.975^(Tabla152[[#This Row],[Posicion 1]]-1)*3000)</f>
        <v>2328.9888625693125</v>
      </c>
      <c r="K126" s="32"/>
      <c r="L126" s="32">
        <f>IF(Tabla152[[#This Row],[Posición2]]=0,0,0.975^(Tabla152[[#This Row],[Posición2]]-1)*3000)</f>
        <v>0</v>
      </c>
      <c r="M126" s="32"/>
      <c r="N126" s="32">
        <f>IF(Tabla152[[#This Row],[Posición3]]=0,0,0.975^(Tabla152[[#This Row],[Posición3]]-1)*3000)</f>
        <v>0</v>
      </c>
      <c r="O126" s="32"/>
      <c r="P126" s="32">
        <f>IF(Tabla152[[#This Row],[Posición4]]=0,0,0.975^(Tabla152[[#This Row],[Posición4]]-1)*3000)</f>
        <v>0</v>
      </c>
      <c r="Q126" s="32"/>
      <c r="R126" s="32">
        <f>IF(Tabla152[[#This Row],[Posición5]]=0,0,0.975^(Tabla152[[#This Row],[Posición5]]-1)*3000)</f>
        <v>0</v>
      </c>
      <c r="S126" s="32"/>
      <c r="T126" s="32">
        <f>IF(Tabla152[[#This Row],[Posición6]]=0,0,0.975^(Tabla152[[#This Row],[Posición6]]-1)*6000)</f>
        <v>0</v>
      </c>
      <c r="U126" s="36">
        <f>SUM(Tabla152[[#This Row],[Puntaje]],Tabla152[[#This Row],[Puntaje2]],Tabla152[[#This Row],[Puntaje3]],Tabla152[[#This Row],[Puntaje4]],Tabla152[[#This Row],[puntaje5]],Tabla152[[#This Row],[Puntaje6]])</f>
        <v>2328.9888625693125</v>
      </c>
    </row>
    <row r="127" spans="1:21" s="6" customFormat="1" x14ac:dyDescent="0.35">
      <c r="A127" s="11"/>
      <c r="B127" s="37" t="s">
        <v>35</v>
      </c>
      <c r="C127" s="37" t="s">
        <v>36</v>
      </c>
      <c r="D127" s="32" t="s">
        <v>2</v>
      </c>
      <c r="E127" s="32" t="s">
        <v>883</v>
      </c>
      <c r="F127" s="38"/>
      <c r="G127" s="39"/>
      <c r="H127" s="46" t="s">
        <v>330</v>
      </c>
      <c r="I127" s="40">
        <v>11</v>
      </c>
      <c r="J127" s="32">
        <f>IF(Tabla152[[#This Row],[Posicion 1]]=0,0,0.975^(Tabla152[[#This Row],[Posicion 1]]-1)*3000)</f>
        <v>2328.9888625693125</v>
      </c>
      <c r="K127" s="32"/>
      <c r="L127" s="32">
        <f>IF(Tabla152[[#This Row],[Posición2]]=0,0,0.975^(Tabla152[[#This Row],[Posición2]]-1)*3000)</f>
        <v>0</v>
      </c>
      <c r="M127" s="32"/>
      <c r="N127" s="32">
        <f>IF(Tabla152[[#This Row],[Posición3]]=0,0,0.975^(Tabla152[[#This Row],[Posición3]]-1)*3000)</f>
        <v>0</v>
      </c>
      <c r="O127" s="32"/>
      <c r="P127" s="32">
        <f>IF(Tabla152[[#This Row],[Posición4]]=0,0,0.975^(Tabla152[[#This Row],[Posición4]]-1)*3000)</f>
        <v>0</v>
      </c>
      <c r="Q127" s="32"/>
      <c r="R127" s="32">
        <f>IF(Tabla152[[#This Row],[Posición5]]=0,0,0.975^(Tabla152[[#This Row],[Posición5]]-1)*3000)</f>
        <v>0</v>
      </c>
      <c r="S127" s="32"/>
      <c r="T127" s="32">
        <f>IF(Tabla152[[#This Row],[Posición6]]=0,0,0.975^(Tabla152[[#This Row],[Posición6]]-1)*6000)</f>
        <v>0</v>
      </c>
      <c r="U127" s="36">
        <f>SUM(Tabla152[[#This Row],[Puntaje]],Tabla152[[#This Row],[Puntaje2]],Tabla152[[#This Row],[Puntaje3]],Tabla152[[#This Row],[Puntaje4]],Tabla152[[#This Row],[puntaje5]],Tabla152[[#This Row],[Puntaje6]])</f>
        <v>2328.9888625693125</v>
      </c>
    </row>
    <row r="128" spans="1:21" x14ac:dyDescent="0.35">
      <c r="A128" s="11"/>
      <c r="B128" s="37" t="s">
        <v>71</v>
      </c>
      <c r="C128" s="37" t="s">
        <v>72</v>
      </c>
      <c r="D128" s="32" t="s">
        <v>2</v>
      </c>
      <c r="E128" s="32" t="s">
        <v>883</v>
      </c>
      <c r="F128" s="38" t="s">
        <v>95</v>
      </c>
      <c r="G128" s="39"/>
      <c r="H128" s="46" t="s">
        <v>330</v>
      </c>
      <c r="I128" s="40">
        <v>14</v>
      </c>
      <c r="J128" s="32">
        <f>IF(Tabla152[[#This Row],[Posicion 1]]=0,0,0.975^(Tabla152[[#This Row],[Posicion 1]]-1)*3000)</f>
        <v>2158.6451615429537</v>
      </c>
      <c r="K128" s="32"/>
      <c r="L128" s="32">
        <f>IF(Tabla152[[#This Row],[Posición2]]=0,0,0.975^(Tabla152[[#This Row],[Posición2]]-1)*3000)</f>
        <v>0</v>
      </c>
      <c r="M128" s="32"/>
      <c r="N128" s="32">
        <f>IF(Tabla152[[#This Row],[Posición3]]=0,0,0.975^(Tabla152[[#This Row],[Posición3]]-1)*3000)</f>
        <v>0</v>
      </c>
      <c r="O128" s="32"/>
      <c r="P128" s="32">
        <f>IF(Tabla152[[#This Row],[Posición4]]=0,0,0.975^(Tabla152[[#This Row],[Posición4]]-1)*3000)</f>
        <v>0</v>
      </c>
      <c r="Q128" s="32"/>
      <c r="R128" s="32">
        <f>IF(Tabla152[[#This Row],[Posición5]]=0,0,0.975^(Tabla152[[#This Row],[Posición5]]-1)*3000)</f>
        <v>0</v>
      </c>
      <c r="S128" s="32"/>
      <c r="T128" s="32">
        <f>IF(Tabla152[[#This Row],[Posición6]]=0,0,0.975^(Tabla152[[#This Row],[Posición6]]-1)*6000)</f>
        <v>0</v>
      </c>
      <c r="U128" s="36">
        <f>SUM(Tabla152[[#This Row],[Puntaje]],Tabla152[[#This Row],[Puntaje2]],Tabla152[[#This Row],[Puntaje3]],Tabla152[[#This Row],[Puntaje4]],Tabla152[[#This Row],[puntaje5]],Tabla152[[#This Row],[Puntaje6]])</f>
        <v>2158.6451615429537</v>
      </c>
    </row>
    <row r="129" spans="1:21" s="6" customFormat="1" x14ac:dyDescent="0.35">
      <c r="A129" s="11"/>
      <c r="B129" s="17" t="s">
        <v>22</v>
      </c>
      <c r="C129" s="17" t="s">
        <v>383</v>
      </c>
      <c r="D129" s="11" t="s">
        <v>2</v>
      </c>
      <c r="E129" s="11" t="s">
        <v>507</v>
      </c>
      <c r="F129" s="18" t="s">
        <v>507</v>
      </c>
      <c r="G129" s="10">
        <v>39996</v>
      </c>
      <c r="H129" s="27" t="s">
        <v>330</v>
      </c>
      <c r="I129" s="11"/>
      <c r="J129" s="11">
        <f>IF(Tabla152[[#This Row],[Posicion 1]]=0,0,0.975^(Tabla152[[#This Row],[Posicion 1]]-1)*3000)</f>
        <v>0</v>
      </c>
      <c r="K129" s="11"/>
      <c r="L129" s="11">
        <f>IF(Tabla152[[#This Row],[Posición2]]=0,0,0.975^(Tabla152[[#This Row],[Posición2]]-1)*3000)</f>
        <v>0</v>
      </c>
      <c r="M129" s="18">
        <v>14</v>
      </c>
      <c r="N129" s="11">
        <f>IF(Tabla152[[#This Row],[Posición3]]=0,0,0.975^(Tabla152[[#This Row],[Posición3]]-1)*3000)</f>
        <v>2158.6451615429537</v>
      </c>
      <c r="O129" s="11"/>
      <c r="P129" s="11">
        <f>IF(Tabla152[[#This Row],[Posición4]]=0,0,0.975^(Tabla152[[#This Row],[Posición4]]-1)*3000)</f>
        <v>0</v>
      </c>
      <c r="Q129" s="11"/>
      <c r="R129" s="11">
        <f>IF(Tabla152[[#This Row],[Posición5]]=0,0,0.975^(Tabla152[[#This Row],[Posición5]]-1)*3000)</f>
        <v>0</v>
      </c>
      <c r="S129" s="11"/>
      <c r="T129" s="11">
        <f>IF(Tabla152[[#This Row],[Posición6]]=0,0,0.975^(Tabla152[[#This Row],[Posición6]]-1)*6000)</f>
        <v>0</v>
      </c>
      <c r="U129" s="29">
        <f>SUM(Tabla152[[#This Row],[Puntaje]],Tabla152[[#This Row],[Puntaje2]],Tabla152[[#This Row],[Puntaje3]],Tabla152[[#This Row],[Puntaje4]],Tabla152[[#This Row],[puntaje5]],Tabla152[[#This Row],[Puntaje6]])</f>
        <v>2158.6451615429537</v>
      </c>
    </row>
    <row r="130" spans="1:21" x14ac:dyDescent="0.35">
      <c r="A130" s="11"/>
      <c r="B130" s="30" t="s">
        <v>341</v>
      </c>
      <c r="C130" s="30" t="s">
        <v>397</v>
      </c>
      <c r="D130" s="32" t="s">
        <v>2</v>
      </c>
      <c r="E130" s="32" t="s">
        <v>883</v>
      </c>
      <c r="F130" s="31" t="s">
        <v>508</v>
      </c>
      <c r="G130" s="39">
        <v>39938</v>
      </c>
      <c r="H130" s="46" t="s">
        <v>330</v>
      </c>
      <c r="I130" s="32"/>
      <c r="J130" s="32">
        <f>IF(Tabla152[[#This Row],[Posicion 1]]=0,0,0.975^(Tabla152[[#This Row],[Posicion 1]]-1)*3000)</f>
        <v>0</v>
      </c>
      <c r="K130" s="32"/>
      <c r="L130" s="32">
        <f>IF(Tabla152[[#This Row],[Posición2]]=0,0,0.975^(Tabla152[[#This Row],[Posición2]]-1)*3000)</f>
        <v>0</v>
      </c>
      <c r="M130" s="31">
        <v>16</v>
      </c>
      <c r="N130" s="32">
        <f>IF(Tabla152[[#This Row],[Posición3]]=0,0,0.975^(Tabla152[[#This Row],[Posición3]]-1)*3000)</f>
        <v>2052.0620566917701</v>
      </c>
      <c r="O130" s="32"/>
      <c r="P130" s="32">
        <f>IF(Tabla152[[#This Row],[Posición4]]=0,0,0.975^(Tabla152[[#This Row],[Posición4]]-1)*3000)</f>
        <v>0</v>
      </c>
      <c r="Q130" s="32"/>
      <c r="R130" s="32">
        <f>IF(Tabla152[[#This Row],[Posición5]]=0,0,0.975^(Tabla152[[#This Row],[Posición5]]-1)*3000)</f>
        <v>0</v>
      </c>
      <c r="S130" s="32"/>
      <c r="T130" s="32">
        <f>IF(Tabla152[[#This Row],[Posición6]]=0,0,0.975^(Tabla152[[#This Row],[Posición6]]-1)*6000)</f>
        <v>0</v>
      </c>
      <c r="U130" s="36">
        <f>SUM(Tabla152[[#This Row],[Puntaje]],Tabla152[[#This Row],[Puntaje2]],Tabla152[[#This Row],[Puntaje3]],Tabla152[[#This Row],[Puntaje4]],Tabla152[[#This Row],[puntaje5]],Tabla152[[#This Row],[Puntaje6]])</f>
        <v>2052.0620566917701</v>
      </c>
    </row>
    <row r="131" spans="1:21" s="6" customFormat="1" x14ac:dyDescent="0.35">
      <c r="A131" s="11"/>
      <c r="B131" s="37" t="s">
        <v>75</v>
      </c>
      <c r="C131" s="37" t="s">
        <v>76</v>
      </c>
      <c r="D131" s="32" t="s">
        <v>2</v>
      </c>
      <c r="E131" s="32" t="s">
        <v>883</v>
      </c>
      <c r="F131" s="38" t="s">
        <v>98</v>
      </c>
      <c r="G131" s="39"/>
      <c r="H131" s="46" t="s">
        <v>330</v>
      </c>
      <c r="I131" s="40">
        <v>17</v>
      </c>
      <c r="J131" s="32">
        <f>IF(Tabla152[[#This Row],[Posicion 1]]=0,0,0.975^(Tabla152[[#This Row],[Posicion 1]]-1)*3000)</f>
        <v>2000.7605052744761</v>
      </c>
      <c r="K131" s="32"/>
      <c r="L131" s="32">
        <f>IF(Tabla152[[#This Row],[Posición2]]=0,0,0.975^(Tabla152[[#This Row],[Posición2]]-1)*3000)</f>
        <v>0</v>
      </c>
      <c r="M131" s="32"/>
      <c r="N131" s="32">
        <f>IF(Tabla152[[#This Row],[Posición3]]=0,0,0.975^(Tabla152[[#This Row],[Posición3]]-1)*3000)</f>
        <v>0</v>
      </c>
      <c r="O131" s="32"/>
      <c r="P131" s="32">
        <f>IF(Tabla152[[#This Row],[Posición4]]=0,0,0.975^(Tabla152[[#This Row],[Posición4]]-1)*3000)</f>
        <v>0</v>
      </c>
      <c r="Q131" s="32"/>
      <c r="R131" s="32">
        <f>IF(Tabla152[[#This Row],[Posición5]]=0,0,0.975^(Tabla152[[#This Row],[Posición5]]-1)*3000)</f>
        <v>0</v>
      </c>
      <c r="S131" s="32"/>
      <c r="T131" s="32">
        <f>IF(Tabla152[[#This Row],[Posición6]]=0,0,0.975^(Tabla152[[#This Row],[Posición6]]-1)*6000)</f>
        <v>0</v>
      </c>
      <c r="U131" s="36">
        <f>SUM(Tabla152[[#This Row],[Puntaje]],Tabla152[[#This Row],[Puntaje2]],Tabla152[[#This Row],[Puntaje3]],Tabla152[[#This Row],[Puntaje4]],Tabla152[[#This Row],[puntaje5]],Tabla152[[#This Row],[Puntaje6]])</f>
        <v>2000.7605052744761</v>
      </c>
    </row>
    <row r="132" spans="1:21" x14ac:dyDescent="0.35">
      <c r="A132" s="11"/>
      <c r="B132" s="37" t="s">
        <v>77</v>
      </c>
      <c r="C132" s="37" t="s">
        <v>78</v>
      </c>
      <c r="D132" s="32" t="s">
        <v>2</v>
      </c>
      <c r="E132" s="32" t="s">
        <v>883</v>
      </c>
      <c r="F132" s="38" t="s">
        <v>99</v>
      </c>
      <c r="G132" s="39"/>
      <c r="H132" s="46" t="s">
        <v>330</v>
      </c>
      <c r="I132" s="40">
        <v>18</v>
      </c>
      <c r="J132" s="32">
        <f>IF(Tabla152[[#This Row],[Posicion 1]]=0,0,0.975^(Tabla152[[#This Row],[Posicion 1]]-1)*3000)</f>
        <v>1950.741492642614</v>
      </c>
      <c r="K132" s="32"/>
      <c r="L132" s="32">
        <f>IF(Tabla152[[#This Row],[Posición2]]=0,0,0.975^(Tabla152[[#This Row],[Posición2]]-1)*3000)</f>
        <v>0</v>
      </c>
      <c r="M132" s="32"/>
      <c r="N132" s="32">
        <f>IF(Tabla152[[#This Row],[Posición3]]=0,0,0.975^(Tabla152[[#This Row],[Posición3]]-1)*3000)</f>
        <v>0</v>
      </c>
      <c r="O132" s="32"/>
      <c r="P132" s="32">
        <f>IF(Tabla152[[#This Row],[Posición4]]=0,0,0.975^(Tabla152[[#This Row],[Posición4]]-1)*3000)</f>
        <v>0</v>
      </c>
      <c r="Q132" s="32"/>
      <c r="R132" s="32">
        <f>IF(Tabla152[[#This Row],[Posición5]]=0,0,0.975^(Tabla152[[#This Row],[Posición5]]-1)*3000)</f>
        <v>0</v>
      </c>
      <c r="S132" s="32"/>
      <c r="T132" s="32">
        <f>IF(Tabla152[[#This Row],[Posición6]]=0,0,0.975^(Tabla152[[#This Row],[Posición6]]-1)*6000)</f>
        <v>0</v>
      </c>
      <c r="U132" s="36">
        <f>SUM(Tabla152[[#This Row],[Puntaje]],Tabla152[[#This Row],[Puntaje2]],Tabla152[[#This Row],[Puntaje3]],Tabla152[[#This Row],[Puntaje4]],Tabla152[[#This Row],[puntaje5]],Tabla152[[#This Row],[Puntaje6]])</f>
        <v>1950.741492642614</v>
      </c>
    </row>
    <row r="133" spans="1:21" s="6" customFormat="1" x14ac:dyDescent="0.35">
      <c r="A133" s="11"/>
      <c r="B133" s="13" t="s">
        <v>71</v>
      </c>
      <c r="C133" s="13" t="s">
        <v>81</v>
      </c>
      <c r="D133" s="11" t="s">
        <v>2</v>
      </c>
      <c r="E133" s="11" t="s">
        <v>101</v>
      </c>
      <c r="F133" s="14" t="s">
        <v>101</v>
      </c>
      <c r="G133" s="28"/>
      <c r="H133" s="27" t="s">
        <v>330</v>
      </c>
      <c r="I133" s="16">
        <v>20</v>
      </c>
      <c r="J133" s="11">
        <f>IF(Tabla152[[#This Row],[Posicion 1]]=0,0,0.975^(Tabla152[[#This Row],[Posicion 1]]-1)*3000)</f>
        <v>1854.4236314433851</v>
      </c>
      <c r="K133" s="11"/>
      <c r="L133" s="11">
        <f>IF(Tabla152[[#This Row],[Posición2]]=0,0,0.975^(Tabla152[[#This Row],[Posición2]]-1)*3000)</f>
        <v>0</v>
      </c>
      <c r="M133" s="11"/>
      <c r="N133" s="11">
        <f>IF(Tabla152[[#This Row],[Posición3]]=0,0,0.975^(Tabla152[[#This Row],[Posición3]]-1)*3000)</f>
        <v>0</v>
      </c>
      <c r="O133" s="11"/>
      <c r="P133" s="11">
        <f>IF(Tabla152[[#This Row],[Posición4]]=0,0,0.975^(Tabla152[[#This Row],[Posición4]]-1)*3000)</f>
        <v>0</v>
      </c>
      <c r="Q133" s="11"/>
      <c r="R133" s="11">
        <f>IF(Tabla152[[#This Row],[Posición5]]=0,0,0.975^(Tabla152[[#This Row],[Posición5]]-1)*3000)</f>
        <v>0</v>
      </c>
      <c r="S133" s="11"/>
      <c r="T133" s="11">
        <f>IF(Tabla152[[#This Row],[Posición6]]=0,0,0.975^(Tabla152[[#This Row],[Posición6]]-1)*6000)</f>
        <v>0</v>
      </c>
      <c r="U133" s="29">
        <f>SUM(Tabla152[[#This Row],[Puntaje]],Tabla152[[#This Row],[Puntaje2]],Tabla152[[#This Row],[Puntaje3]],Tabla152[[#This Row],[Puntaje4]],Tabla152[[#This Row],[puntaje5]],Tabla152[[#This Row],[Puntaje6]])</f>
        <v>1854.4236314433851</v>
      </c>
    </row>
    <row r="134" spans="1:21" x14ac:dyDescent="0.35">
      <c r="A134" s="11"/>
      <c r="B134" s="37" t="s">
        <v>247</v>
      </c>
      <c r="C134" s="37" t="s">
        <v>248</v>
      </c>
      <c r="D134" s="32" t="s">
        <v>2</v>
      </c>
      <c r="E134" s="32" t="s">
        <v>883</v>
      </c>
      <c r="F134" s="38" t="s">
        <v>152</v>
      </c>
      <c r="G134" s="39">
        <v>37964</v>
      </c>
      <c r="H134" s="31" t="s">
        <v>869</v>
      </c>
      <c r="I134" s="40">
        <v>3</v>
      </c>
      <c r="J134" s="32">
        <f>IF(Tabla152[[#This Row],[Posicion 1]]=0,0,0.975^(Tabla152[[#This Row],[Posicion 1]]-1)*3000)</f>
        <v>2851.875</v>
      </c>
      <c r="K134" s="32"/>
      <c r="L134" s="32">
        <f>IF(Tabla152[[#This Row],[Posición2]]=0,0,0.975^(Tabla152[[#This Row],[Posición2]]-1)*3000)</f>
        <v>0</v>
      </c>
      <c r="M134" s="32"/>
      <c r="N134" s="32">
        <f>IF(Tabla152[[#This Row],[Posición3]]=0,0,0.975^(Tabla152[[#This Row],[Posición3]]-1)*3000)</f>
        <v>0</v>
      </c>
      <c r="O134" s="32"/>
      <c r="P134" s="32">
        <f>IF(Tabla152[[#This Row],[Posición4]]=0,0,0.975^(Tabla152[[#This Row],[Posición4]]-1)*3000)</f>
        <v>0</v>
      </c>
      <c r="Q134" s="32"/>
      <c r="R134" s="32">
        <f>IF(Tabla152[[#This Row],[Posición5]]=0,0,0.975^(Tabla152[[#This Row],[Posición5]]-1)*3000)</f>
        <v>0</v>
      </c>
      <c r="S134" s="32">
        <v>1</v>
      </c>
      <c r="T134" s="32">
        <f>IF(Tabla152[[#This Row],[Posición6]]=0,0,0.975^(Tabla152[[#This Row],[Posición6]]-1)*6000)</f>
        <v>6000</v>
      </c>
      <c r="U134" s="36">
        <f>SUM(Tabla152[[#This Row],[Puntaje]],Tabla152[[#This Row],[Puntaje2]],Tabla152[[#This Row],[Puntaje3]],Tabla152[[#This Row],[Puntaje4]],Tabla152[[#This Row],[puntaje5]],Tabla152[[#This Row],[Puntaje6]])</f>
        <v>8851.875</v>
      </c>
    </row>
    <row r="135" spans="1:21" s="6" customFormat="1" x14ac:dyDescent="0.35">
      <c r="A135" s="11">
        <v>1</v>
      </c>
      <c r="B135" s="55" t="s">
        <v>345</v>
      </c>
      <c r="C135" s="55" t="s">
        <v>404</v>
      </c>
      <c r="D135" s="48" t="s">
        <v>2</v>
      </c>
      <c r="E135" s="48" t="s">
        <v>515</v>
      </c>
      <c r="F135" s="56" t="s">
        <v>515</v>
      </c>
      <c r="G135" s="50">
        <v>38573</v>
      </c>
      <c r="H135" s="56" t="s">
        <v>869</v>
      </c>
      <c r="I135" s="48"/>
      <c r="J135" s="48">
        <f>IF(Tabla152[[#This Row],[Posicion 1]]=0,0,0.975^(Tabla152[[#This Row],[Posicion 1]]-1)*3000)</f>
        <v>0</v>
      </c>
      <c r="K135" s="48"/>
      <c r="L135" s="48">
        <f>IF(Tabla152[[#This Row],[Posición2]]=0,0,0.975^(Tabla152[[#This Row],[Posición2]]-1)*3000)</f>
        <v>0</v>
      </c>
      <c r="M135" s="56">
        <v>4</v>
      </c>
      <c r="N135" s="48">
        <f>IF(Tabla152[[#This Row],[Posición3]]=0,0,0.975^(Tabla152[[#This Row],[Posición3]]-1)*3000)</f>
        <v>2780.578125</v>
      </c>
      <c r="O135" s="48">
        <v>2</v>
      </c>
      <c r="P135" s="48">
        <f>IF(Tabla152[[#This Row],[Posición4]]=0,0,0.975^(Tabla152[[#This Row],[Posición4]]-1)*3000)</f>
        <v>2925</v>
      </c>
      <c r="Q135" s="48">
        <v>2</v>
      </c>
      <c r="R135" s="48">
        <f>IF(Tabla152[[#This Row],[Posición5]]=0,0,0.975^(Tabla152[[#This Row],[Posición5]]-1)*3000)</f>
        <v>2925</v>
      </c>
      <c r="S135" s="48"/>
      <c r="T135" s="48">
        <f>IF(Tabla152[[#This Row],[Posición6]]=0,0,0.975^(Tabla152[[#This Row],[Posición6]]-1)*6000)</f>
        <v>0</v>
      </c>
      <c r="U135" s="48">
        <f>SUM(Tabla152[[#This Row],[Puntaje]],Tabla152[[#This Row],[Puntaje2]],Tabla152[[#This Row],[Puntaje3]],Tabla152[[#This Row],[Puntaje4]],Tabla152[[#This Row],[puntaje5]],Tabla152[[#This Row],[Puntaje6]])</f>
        <v>8630.578125</v>
      </c>
    </row>
    <row r="136" spans="1:21" x14ac:dyDescent="0.35">
      <c r="A136" s="11">
        <v>2</v>
      </c>
      <c r="B136" s="55" t="s">
        <v>220</v>
      </c>
      <c r="C136" s="55" t="s">
        <v>405</v>
      </c>
      <c r="D136" s="48" t="s">
        <v>2</v>
      </c>
      <c r="E136" s="48" t="s">
        <v>516</v>
      </c>
      <c r="F136" s="56" t="s">
        <v>516</v>
      </c>
      <c r="G136" s="50">
        <v>36872</v>
      </c>
      <c r="H136" s="56" t="s">
        <v>869</v>
      </c>
      <c r="I136" s="48"/>
      <c r="J136" s="48">
        <f>IF(Tabla152[[#This Row],[Posicion 1]]=0,0,0.975^(Tabla152[[#This Row],[Posicion 1]]-1)*3000)</f>
        <v>0</v>
      </c>
      <c r="K136" s="48"/>
      <c r="L136" s="48">
        <f>IF(Tabla152[[#This Row],[Posición2]]=0,0,0.975^(Tabla152[[#This Row],[Posición2]]-1)*3000)</f>
        <v>0</v>
      </c>
      <c r="M136" s="56">
        <v>1</v>
      </c>
      <c r="N136" s="48">
        <f>IF(Tabla152[[#This Row],[Posición3]]=0,0,0.975^(Tabla152[[#This Row],[Posición3]]-1)*3000)</f>
        <v>3000</v>
      </c>
      <c r="O136" s="48"/>
      <c r="P136" s="48">
        <f>IF(Tabla152[[#This Row],[Posición4]]=0,0,0.975^(Tabla152[[#This Row],[Posición4]]-1)*3000)</f>
        <v>0</v>
      </c>
      <c r="Q136" s="48">
        <v>1</v>
      </c>
      <c r="R136" s="48">
        <f>IF(Tabla152[[#This Row],[Posición5]]=0,0,0.975^(Tabla152[[#This Row],[Posición5]]-1)*3000)</f>
        <v>3000</v>
      </c>
      <c r="S136" s="48"/>
      <c r="T136" s="48">
        <f>IF(Tabla152[[#This Row],[Posición6]]=0,0,0.975^(Tabla152[[#This Row],[Posición6]]-1)*6000)</f>
        <v>0</v>
      </c>
      <c r="U136" s="48">
        <f>SUM(Tabla152[[#This Row],[Puntaje]],Tabla152[[#This Row],[Puntaje2]],Tabla152[[#This Row],[Puntaje3]],Tabla152[[#This Row],[Puntaje4]],Tabla152[[#This Row],[puntaje5]],Tabla152[[#This Row],[Puntaje6]])</f>
        <v>6000</v>
      </c>
    </row>
    <row r="137" spans="1:21" s="6" customFormat="1" x14ac:dyDescent="0.35">
      <c r="A137" s="11"/>
      <c r="B137" s="17" t="s">
        <v>249</v>
      </c>
      <c r="C137" s="17" t="s">
        <v>742</v>
      </c>
      <c r="D137" s="18" t="s">
        <v>2</v>
      </c>
      <c r="E137" s="11" t="s">
        <v>791</v>
      </c>
      <c r="F137" s="19" t="s">
        <v>791</v>
      </c>
      <c r="G137" s="20">
        <v>39024</v>
      </c>
      <c r="H137" s="18" t="s">
        <v>869</v>
      </c>
      <c r="I137" s="11"/>
      <c r="J137" s="11">
        <f>IF(Tabla152[[#This Row],[Posicion 1]]=0,0,0.975^(Tabla152[[#This Row],[Posicion 1]]-1)*3000)</f>
        <v>0</v>
      </c>
      <c r="K137" s="11"/>
      <c r="L137" s="11">
        <f>IF(Tabla152[[#This Row],[Posición2]]=0,0,0.975^(Tabla152[[#This Row],[Posición2]]-1)*3000)</f>
        <v>0</v>
      </c>
      <c r="M137" s="11"/>
      <c r="N137" s="11">
        <f>IF(Tabla152[[#This Row],[Posición3]]=0,0,0.975^(Tabla152[[#This Row],[Posición3]]-1)*3000)</f>
        <v>0</v>
      </c>
      <c r="O137" s="11"/>
      <c r="P137" s="11">
        <f>IF(Tabla152[[#This Row],[Posición4]]=0,0,0.975^(Tabla152[[#This Row],[Posición4]]-1)*3000)</f>
        <v>0</v>
      </c>
      <c r="Q137" s="11"/>
      <c r="R137" s="11">
        <f>IF(Tabla152[[#This Row],[Posición5]]=0,0,0.975^(Tabla152[[#This Row],[Posición5]]-1)*3000)</f>
        <v>0</v>
      </c>
      <c r="S137" s="18">
        <v>1</v>
      </c>
      <c r="T137" s="11">
        <f>IF(Tabla152[[#This Row],[Posición6]]=0,0,0.975^(Tabla152[[#This Row],[Posición6]]-1)*6000)</f>
        <v>6000</v>
      </c>
      <c r="U137" s="29">
        <f>SUM(Tabla152[[#This Row],[Puntaje]],Tabla152[[#This Row],[Puntaje2]],Tabla152[[#This Row],[Puntaje3]],Tabla152[[#This Row],[Puntaje4]],Tabla152[[#This Row],[puntaje5]],Tabla152[[#This Row],[Puntaje6]])</f>
        <v>6000</v>
      </c>
    </row>
    <row r="138" spans="1:21" x14ac:dyDescent="0.35">
      <c r="A138" s="11"/>
      <c r="B138" s="41" t="s">
        <v>630</v>
      </c>
      <c r="C138" s="41" t="s">
        <v>631</v>
      </c>
      <c r="D138" s="32" t="s">
        <v>2</v>
      </c>
      <c r="E138" s="32" t="s">
        <v>883</v>
      </c>
      <c r="F138" s="31" t="s">
        <v>578</v>
      </c>
      <c r="G138" s="34"/>
      <c r="H138" s="31" t="s">
        <v>869</v>
      </c>
      <c r="I138" s="32"/>
      <c r="J138" s="32">
        <f>IF(Tabla152[[#This Row],[Posicion 1]]=0,0,0.975^(Tabla152[[#This Row],[Posicion 1]]-1)*3000)</f>
        <v>0</v>
      </c>
      <c r="K138" s="32"/>
      <c r="L138" s="32">
        <f>IF(Tabla152[[#This Row],[Posición2]]=0,0,0.975^(Tabla152[[#This Row],[Posición2]]-1)*3000)</f>
        <v>0</v>
      </c>
      <c r="M138" s="32"/>
      <c r="N138" s="32">
        <f>IF(Tabla152[[#This Row],[Posición3]]=0,0,0.975^(Tabla152[[#This Row],[Posición3]]-1)*3000)</f>
        <v>0</v>
      </c>
      <c r="O138" s="42">
        <v>1</v>
      </c>
      <c r="P138" s="32">
        <f>IF(Tabla152[[#This Row],[Posición4]]=0,0,0.975^(Tabla152[[#This Row],[Posición4]]-1)*3000)</f>
        <v>3000</v>
      </c>
      <c r="Q138" s="32">
        <v>2</v>
      </c>
      <c r="R138" s="32">
        <f>IF(Tabla152[[#This Row],[Posición5]]=0,0,0.975^(Tabla152[[#This Row],[Posición5]]-1)*3000)</f>
        <v>2925</v>
      </c>
      <c r="S138" s="32"/>
      <c r="T138" s="32">
        <f>IF(Tabla152[[#This Row],[Posición6]]=0,0,0.975^(Tabla152[[#This Row],[Posición6]]-1)*6000)</f>
        <v>0</v>
      </c>
      <c r="U138" s="36">
        <f>SUM(Tabla152[[#This Row],[Puntaje]],Tabla152[[#This Row],[Puntaje2]],Tabla152[[#This Row],[Puntaje3]],Tabla152[[#This Row],[Puntaje4]],Tabla152[[#This Row],[puntaje5]],Tabla152[[#This Row],[Puntaje6]])</f>
        <v>5925</v>
      </c>
    </row>
    <row r="139" spans="1:21" s="6" customFormat="1" x14ac:dyDescent="0.35">
      <c r="A139" s="11"/>
      <c r="B139" s="43" t="s">
        <v>326</v>
      </c>
      <c r="C139" s="43" t="s">
        <v>282</v>
      </c>
      <c r="D139" s="32" t="s">
        <v>2</v>
      </c>
      <c r="E139" s="32" t="s">
        <v>883</v>
      </c>
      <c r="F139" s="38" t="s">
        <v>490</v>
      </c>
      <c r="G139" s="39">
        <v>38892</v>
      </c>
      <c r="H139" s="31" t="s">
        <v>869</v>
      </c>
      <c r="I139" s="32"/>
      <c r="J139" s="32">
        <f>IF(Tabla152[[#This Row],[Posicion 1]]=0,0,0.975^(Tabla152[[#This Row],[Posicion 1]]-1)*3000)</f>
        <v>0</v>
      </c>
      <c r="K139" s="44">
        <v>1</v>
      </c>
      <c r="L139" s="32">
        <f>IF(Tabla152[[#This Row],[Posición2]]=0,0,0.975^(Tabla152[[#This Row],[Posición2]]-1)*3000)</f>
        <v>3000</v>
      </c>
      <c r="M139" s="32">
        <v>2</v>
      </c>
      <c r="N139" s="32">
        <f>IF(Tabla152[[#This Row],[Posición3]]=0,0,0.975^(Tabla152[[#This Row],[Posición3]]-1)*3000)</f>
        <v>2925</v>
      </c>
      <c r="O139" s="32"/>
      <c r="P139" s="32">
        <f>IF(Tabla152[[#This Row],[Posición4]]=0,0,0.975^(Tabla152[[#This Row],[Posición4]]-1)*3000)</f>
        <v>0</v>
      </c>
      <c r="Q139" s="32"/>
      <c r="R139" s="32">
        <f>IF(Tabla152[[#This Row],[Posición5]]=0,0,0.975^(Tabla152[[#This Row],[Posición5]]-1)*3000)</f>
        <v>0</v>
      </c>
      <c r="S139" s="32"/>
      <c r="T139" s="32">
        <f>IF(Tabla152[[#This Row],[Posición6]]=0,0,0.975^(Tabla152[[#This Row],[Posición6]]-1)*6000)</f>
        <v>0</v>
      </c>
      <c r="U139" s="36">
        <f>SUM(Tabla152[[#This Row],[Puntaje]],Tabla152[[#This Row],[Puntaje2]],Tabla152[[#This Row],[Puntaje3]],Tabla152[[#This Row],[Puntaje4]],Tabla152[[#This Row],[puntaje5]],Tabla152[[#This Row],[Puntaje6]])</f>
        <v>5925</v>
      </c>
    </row>
    <row r="140" spans="1:21" x14ac:dyDescent="0.35">
      <c r="A140" s="11"/>
      <c r="B140" s="30" t="s">
        <v>747</v>
      </c>
      <c r="C140" s="30" t="s">
        <v>748</v>
      </c>
      <c r="D140" s="31" t="s">
        <v>2</v>
      </c>
      <c r="E140" s="32" t="s">
        <v>883</v>
      </c>
      <c r="F140" s="33" t="s">
        <v>795</v>
      </c>
      <c r="G140" s="34">
        <v>37870</v>
      </c>
      <c r="H140" s="31" t="s">
        <v>869</v>
      </c>
      <c r="I140" s="32"/>
      <c r="J140" s="32">
        <f>IF(Tabla152[[#This Row],[Posicion 1]]=0,0,0.975^(Tabla152[[#This Row],[Posicion 1]]-1)*3000)</f>
        <v>0</v>
      </c>
      <c r="K140" s="32"/>
      <c r="L140" s="32">
        <f>IF(Tabla152[[#This Row],[Posición2]]=0,0,0.975^(Tabla152[[#This Row],[Posición2]]-1)*3000)</f>
        <v>0</v>
      </c>
      <c r="M140" s="32"/>
      <c r="N140" s="32">
        <f>IF(Tabla152[[#This Row],[Posición3]]=0,0,0.975^(Tabla152[[#This Row],[Posición3]]-1)*3000)</f>
        <v>0</v>
      </c>
      <c r="O140" s="32"/>
      <c r="P140" s="32">
        <f>IF(Tabla152[[#This Row],[Posición4]]=0,0,0.975^(Tabla152[[#This Row],[Posición4]]-1)*3000)</f>
        <v>0</v>
      </c>
      <c r="Q140" s="32"/>
      <c r="R140" s="32">
        <f>IF(Tabla152[[#This Row],[Posición5]]=0,0,0.975^(Tabla152[[#This Row],[Posición5]]-1)*3000)</f>
        <v>0</v>
      </c>
      <c r="S140" s="31">
        <v>2</v>
      </c>
      <c r="T140" s="32">
        <f>IF(Tabla152[[#This Row],[Posición6]]=0,0,0.975^(Tabla152[[#This Row],[Posición6]]-1)*6000)</f>
        <v>5850</v>
      </c>
      <c r="U140" s="36">
        <f>SUM(Tabla152[[#This Row],[Puntaje]],Tabla152[[#This Row],[Puntaje2]],Tabla152[[#This Row],[Puntaje3]],Tabla152[[#This Row],[Puntaje4]],Tabla152[[#This Row],[puntaje5]],Tabla152[[#This Row],[Puntaje6]])</f>
        <v>5850</v>
      </c>
    </row>
    <row r="141" spans="1:21" s="6" customFormat="1" x14ac:dyDescent="0.35">
      <c r="A141" s="11"/>
      <c r="B141" s="17" t="s">
        <v>743</v>
      </c>
      <c r="C141" s="17" t="s">
        <v>744</v>
      </c>
      <c r="D141" s="18" t="s">
        <v>2</v>
      </c>
      <c r="E141" s="11" t="s">
        <v>792</v>
      </c>
      <c r="F141" s="19" t="s">
        <v>792</v>
      </c>
      <c r="G141" s="20">
        <v>38986</v>
      </c>
      <c r="H141" s="18" t="s">
        <v>869</v>
      </c>
      <c r="I141" s="11"/>
      <c r="J141" s="11">
        <f>IF(Tabla152[[#This Row],[Posicion 1]]=0,0,0.975^(Tabla152[[#This Row],[Posicion 1]]-1)*3000)</f>
        <v>0</v>
      </c>
      <c r="K141" s="11"/>
      <c r="L141" s="11">
        <f>IF(Tabla152[[#This Row],[Posición2]]=0,0,0.975^(Tabla152[[#This Row],[Posición2]]-1)*3000)</f>
        <v>0</v>
      </c>
      <c r="M141" s="11"/>
      <c r="N141" s="11">
        <f>IF(Tabla152[[#This Row],[Posición3]]=0,0,0.975^(Tabla152[[#This Row],[Posición3]]-1)*3000)</f>
        <v>0</v>
      </c>
      <c r="O141" s="11"/>
      <c r="P141" s="11">
        <f>IF(Tabla152[[#This Row],[Posición4]]=0,0,0.975^(Tabla152[[#This Row],[Posición4]]-1)*3000)</f>
        <v>0</v>
      </c>
      <c r="Q141" s="11"/>
      <c r="R141" s="11">
        <f>IF(Tabla152[[#This Row],[Posición5]]=0,0,0.975^(Tabla152[[#This Row],[Posición5]]-1)*3000)</f>
        <v>0</v>
      </c>
      <c r="S141" s="18">
        <v>2</v>
      </c>
      <c r="T141" s="11">
        <f>IF(Tabla152[[#This Row],[Posición6]]=0,0,0.975^(Tabla152[[#This Row],[Posición6]]-1)*6000)</f>
        <v>5850</v>
      </c>
      <c r="U141" s="29">
        <f>SUM(Tabla152[[#This Row],[Puntaje]],Tabla152[[#This Row],[Puntaje2]],Tabla152[[#This Row],[Puntaje3]],Tabla152[[#This Row],[Puntaje4]],Tabla152[[#This Row],[puntaje5]],Tabla152[[#This Row],[Puntaje6]])</f>
        <v>5850</v>
      </c>
    </row>
    <row r="142" spans="1:21" x14ac:dyDescent="0.35">
      <c r="A142" s="11"/>
      <c r="B142" s="21" t="s">
        <v>324</v>
      </c>
      <c r="C142" s="22" t="s">
        <v>323</v>
      </c>
      <c r="D142" s="11" t="s">
        <v>2</v>
      </c>
      <c r="E142" s="11" t="s">
        <v>488</v>
      </c>
      <c r="F142" s="14" t="s">
        <v>488</v>
      </c>
      <c r="G142" s="10">
        <v>36717</v>
      </c>
      <c r="H142" s="18" t="s">
        <v>869</v>
      </c>
      <c r="I142" s="11"/>
      <c r="J142" s="11">
        <f>IF(Tabla152[[#This Row],[Posicion 1]]=0,0,0.975^(Tabla152[[#This Row],[Posicion 1]]-1)*3000)</f>
        <v>0</v>
      </c>
      <c r="K142" s="25">
        <v>2</v>
      </c>
      <c r="L142" s="11">
        <f>IF(Tabla152[[#This Row],[Posición2]]=0,0,0.975^(Tabla152[[#This Row],[Posición2]]-1)*3000)</f>
        <v>2925</v>
      </c>
      <c r="M142" s="11">
        <v>4</v>
      </c>
      <c r="N142" s="11">
        <f>IF(Tabla152[[#This Row],[Posición3]]=0,0,0.975^(Tabla152[[#This Row],[Posición3]]-1)*3000)</f>
        <v>2780.578125</v>
      </c>
      <c r="O142" s="11"/>
      <c r="P142" s="11">
        <f>IF(Tabla152[[#This Row],[Posición4]]=0,0,0.975^(Tabla152[[#This Row],[Posición4]]-1)*3000)</f>
        <v>0</v>
      </c>
      <c r="Q142" s="11"/>
      <c r="R142" s="11">
        <f>IF(Tabla152[[#This Row],[Posición5]]=0,0,0.975^(Tabla152[[#This Row],[Posición5]]-1)*3000)</f>
        <v>0</v>
      </c>
      <c r="S142" s="11"/>
      <c r="T142" s="11">
        <f>IF(Tabla152[[#This Row],[Posición6]]=0,0,0.975^(Tabla152[[#This Row],[Posición6]]-1)*6000)</f>
        <v>0</v>
      </c>
      <c r="U142" s="29">
        <f>SUM(Tabla152[[#This Row],[Puntaje]],Tabla152[[#This Row],[Puntaje2]],Tabla152[[#This Row],[Puntaje3]],Tabla152[[#This Row],[Puntaje4]],Tabla152[[#This Row],[puntaje5]],Tabla152[[#This Row],[Puntaje6]])</f>
        <v>5705.578125</v>
      </c>
    </row>
    <row r="143" spans="1:21" s="6" customFormat="1" x14ac:dyDescent="0.35">
      <c r="A143" s="11"/>
      <c r="B143" s="30" t="s">
        <v>376</v>
      </c>
      <c r="C143" s="30" t="s">
        <v>749</v>
      </c>
      <c r="D143" s="31" t="s">
        <v>2</v>
      </c>
      <c r="E143" s="32" t="s">
        <v>883</v>
      </c>
      <c r="F143" s="33" t="s">
        <v>796</v>
      </c>
      <c r="G143" s="34">
        <v>36878</v>
      </c>
      <c r="H143" s="31" t="s">
        <v>869</v>
      </c>
      <c r="I143" s="32"/>
      <c r="J143" s="32">
        <f>IF(Tabla152[[#This Row],[Posicion 1]]=0,0,0.975^(Tabla152[[#This Row],[Posicion 1]]-1)*3000)</f>
        <v>0</v>
      </c>
      <c r="K143" s="32"/>
      <c r="L143" s="32">
        <f>IF(Tabla152[[#This Row],[Posición2]]=0,0,0.975^(Tabla152[[#This Row],[Posición2]]-1)*3000)</f>
        <v>0</v>
      </c>
      <c r="M143" s="32"/>
      <c r="N143" s="32">
        <f>IF(Tabla152[[#This Row],[Posición3]]=0,0,0.975^(Tabla152[[#This Row],[Posición3]]-1)*3000)</f>
        <v>0</v>
      </c>
      <c r="O143" s="32"/>
      <c r="P143" s="32">
        <f>IF(Tabla152[[#This Row],[Posición4]]=0,0,0.975^(Tabla152[[#This Row],[Posición4]]-1)*3000)</f>
        <v>0</v>
      </c>
      <c r="Q143" s="32"/>
      <c r="R143" s="32">
        <f>IF(Tabla152[[#This Row],[Posición5]]=0,0,0.975^(Tabla152[[#This Row],[Posición5]]-1)*3000)</f>
        <v>0</v>
      </c>
      <c r="S143" s="31">
        <v>3</v>
      </c>
      <c r="T143" s="32">
        <f>IF(Tabla152[[#This Row],[Posición6]]=0,0,0.975^(Tabla152[[#This Row],[Posición6]]-1)*6000)</f>
        <v>5703.75</v>
      </c>
      <c r="U143" s="36">
        <f>SUM(Tabla152[[#This Row],[Puntaje]],Tabla152[[#This Row],[Puntaje2]],Tabla152[[#This Row],[Puntaje3]],Tabla152[[#This Row],[Puntaje4]],Tabla152[[#This Row],[puntaje5]],Tabla152[[#This Row],[Puntaje6]])</f>
        <v>5703.75</v>
      </c>
    </row>
    <row r="144" spans="1:21" x14ac:dyDescent="0.35">
      <c r="A144" s="11"/>
      <c r="B144" s="30" t="s">
        <v>324</v>
      </c>
      <c r="C144" s="30" t="s">
        <v>750</v>
      </c>
      <c r="D144" s="31" t="s">
        <v>2</v>
      </c>
      <c r="E144" s="32" t="s">
        <v>883</v>
      </c>
      <c r="F144" s="33" t="s">
        <v>797</v>
      </c>
      <c r="G144" s="34">
        <v>37993</v>
      </c>
      <c r="H144" s="31" t="s">
        <v>869</v>
      </c>
      <c r="I144" s="32"/>
      <c r="J144" s="32">
        <f>IF(Tabla152[[#This Row],[Posicion 1]]=0,0,0.975^(Tabla152[[#This Row],[Posicion 1]]-1)*3000)</f>
        <v>0</v>
      </c>
      <c r="K144" s="32"/>
      <c r="L144" s="32">
        <f>IF(Tabla152[[#This Row],[Posición2]]=0,0,0.975^(Tabla152[[#This Row],[Posición2]]-1)*3000)</f>
        <v>0</v>
      </c>
      <c r="M144" s="32"/>
      <c r="N144" s="32">
        <f>IF(Tabla152[[#This Row],[Posición3]]=0,0,0.975^(Tabla152[[#This Row],[Posición3]]-1)*3000)</f>
        <v>0</v>
      </c>
      <c r="O144" s="32"/>
      <c r="P144" s="32">
        <f>IF(Tabla152[[#This Row],[Posición4]]=0,0,0.975^(Tabla152[[#This Row],[Posición4]]-1)*3000)</f>
        <v>0</v>
      </c>
      <c r="Q144" s="32"/>
      <c r="R144" s="32">
        <f>IF(Tabla152[[#This Row],[Posición5]]=0,0,0.975^(Tabla152[[#This Row],[Posición5]]-1)*3000)</f>
        <v>0</v>
      </c>
      <c r="S144" s="31">
        <v>4</v>
      </c>
      <c r="T144" s="32">
        <f>IF(Tabla152[[#This Row],[Posición6]]=0,0,0.975^(Tabla152[[#This Row],[Posición6]]-1)*6000)</f>
        <v>5561.15625</v>
      </c>
      <c r="U144" s="36">
        <f>SUM(Tabla152[[#This Row],[Puntaje]],Tabla152[[#This Row],[Puntaje2]],Tabla152[[#This Row],[Puntaje3]],Tabla152[[#This Row],[Puntaje4]],Tabla152[[#This Row],[puntaje5]],Tabla152[[#This Row],[Puntaje6]])</f>
        <v>5561.15625</v>
      </c>
    </row>
    <row r="145" spans="1:21" s="6" customFormat="1" x14ac:dyDescent="0.35">
      <c r="A145" s="11"/>
      <c r="B145" s="17" t="s">
        <v>326</v>
      </c>
      <c r="C145" s="17" t="s">
        <v>282</v>
      </c>
      <c r="D145" s="18" t="s">
        <v>2</v>
      </c>
      <c r="E145" s="11" t="s">
        <v>793</v>
      </c>
      <c r="F145" s="19" t="s">
        <v>793</v>
      </c>
      <c r="G145" s="20">
        <v>38892</v>
      </c>
      <c r="H145" s="18" t="s">
        <v>869</v>
      </c>
      <c r="I145" s="11"/>
      <c r="J145" s="11">
        <f>IF(Tabla152[[#This Row],[Posicion 1]]=0,0,0.975^(Tabla152[[#This Row],[Posicion 1]]-1)*3000)</f>
        <v>0</v>
      </c>
      <c r="K145" s="11"/>
      <c r="L145" s="11">
        <f>IF(Tabla152[[#This Row],[Posición2]]=0,0,0.975^(Tabla152[[#This Row],[Posición2]]-1)*3000)</f>
        <v>0</v>
      </c>
      <c r="M145" s="11"/>
      <c r="N145" s="11">
        <f>IF(Tabla152[[#This Row],[Posición3]]=0,0,0.975^(Tabla152[[#This Row],[Posición3]]-1)*3000)</f>
        <v>0</v>
      </c>
      <c r="O145" s="11"/>
      <c r="P145" s="11">
        <f>IF(Tabla152[[#This Row],[Posición4]]=0,0,0.975^(Tabla152[[#This Row],[Posición4]]-1)*3000)</f>
        <v>0</v>
      </c>
      <c r="Q145" s="11"/>
      <c r="R145" s="11">
        <f>IF(Tabla152[[#This Row],[Posición5]]=0,0,0.975^(Tabla152[[#This Row],[Posición5]]-1)*3000)</f>
        <v>0</v>
      </c>
      <c r="S145" s="18">
        <v>5</v>
      </c>
      <c r="T145" s="11">
        <f>IF(Tabla152[[#This Row],[Posición6]]=0,0,0.975^(Tabla152[[#This Row],[Posición6]]-1)*6000)</f>
        <v>5422.1273437499995</v>
      </c>
      <c r="U145" s="29">
        <f>SUM(Tabla152[[#This Row],[Puntaje]],Tabla152[[#This Row],[Puntaje2]],Tabla152[[#This Row],[Puntaje3]],Tabla152[[#This Row],[Puntaje4]],Tabla152[[#This Row],[puntaje5]],Tabla152[[#This Row],[Puntaje6]])</f>
        <v>5422.1273437499995</v>
      </c>
    </row>
    <row r="146" spans="1:21" x14ac:dyDescent="0.35">
      <c r="A146" s="11"/>
      <c r="B146" s="30" t="s">
        <v>220</v>
      </c>
      <c r="C146" s="30" t="s">
        <v>745</v>
      </c>
      <c r="D146" s="31" t="s">
        <v>2</v>
      </c>
      <c r="E146" s="32" t="s">
        <v>883</v>
      </c>
      <c r="F146" s="33" t="s">
        <v>794</v>
      </c>
      <c r="G146" s="34">
        <v>39024</v>
      </c>
      <c r="H146" s="31" t="s">
        <v>869</v>
      </c>
      <c r="I146" s="32"/>
      <c r="J146" s="32">
        <f>IF(Tabla152[[#This Row],[Posicion 1]]=0,0,0.975^(Tabla152[[#This Row],[Posicion 1]]-1)*3000)</f>
        <v>0</v>
      </c>
      <c r="K146" s="32"/>
      <c r="L146" s="32">
        <f>IF(Tabla152[[#This Row],[Posición2]]=0,0,0.975^(Tabla152[[#This Row],[Posición2]]-1)*3000)</f>
        <v>0</v>
      </c>
      <c r="M146" s="32"/>
      <c r="N146" s="32">
        <f>IF(Tabla152[[#This Row],[Posición3]]=0,0,0.975^(Tabla152[[#This Row],[Posición3]]-1)*3000)</f>
        <v>0</v>
      </c>
      <c r="O146" s="32"/>
      <c r="P146" s="32">
        <f>IF(Tabla152[[#This Row],[Posición4]]=0,0,0.975^(Tabla152[[#This Row],[Posición4]]-1)*3000)</f>
        <v>0</v>
      </c>
      <c r="Q146" s="32"/>
      <c r="R146" s="32">
        <f>IF(Tabla152[[#This Row],[Posición5]]=0,0,0.975^(Tabla152[[#This Row],[Posición5]]-1)*3000)</f>
        <v>0</v>
      </c>
      <c r="S146" s="31">
        <v>6</v>
      </c>
      <c r="T146" s="32">
        <f>IF(Tabla152[[#This Row],[Posición6]]=0,0,0.975^(Tabla152[[#This Row],[Posición6]]-1)*6000)</f>
        <v>5286.5741601562495</v>
      </c>
      <c r="U146" s="36">
        <f>SUM(Tabla152[[#This Row],[Puntaje]],Tabla152[[#This Row],[Puntaje2]],Tabla152[[#This Row],[Puntaje3]],Tabla152[[#This Row],[Puntaje4]],Tabla152[[#This Row],[puntaje5]],Tabla152[[#This Row],[Puntaje6]])</f>
        <v>5286.5741601562495</v>
      </c>
    </row>
    <row r="147" spans="1:21" s="6" customFormat="1" x14ac:dyDescent="0.35">
      <c r="A147" s="11"/>
      <c r="B147" s="13" t="s">
        <v>245</v>
      </c>
      <c r="C147" s="13" t="s">
        <v>246</v>
      </c>
      <c r="D147" s="11" t="s">
        <v>2</v>
      </c>
      <c r="E147" s="11" t="s">
        <v>151</v>
      </c>
      <c r="F147" s="9" t="s">
        <v>151</v>
      </c>
      <c r="G147" s="10">
        <v>37736</v>
      </c>
      <c r="H147" s="18" t="s">
        <v>869</v>
      </c>
      <c r="I147" s="16">
        <v>1</v>
      </c>
      <c r="J147" s="11">
        <f>IF(Tabla152[[#This Row],[Posicion 1]]=0,0,0.975^(Tabla152[[#This Row],[Posicion 1]]-1)*3000)</f>
        <v>3000</v>
      </c>
      <c r="K147" s="11"/>
      <c r="L147" s="11">
        <f>IF(Tabla152[[#This Row],[Posición2]]=0,0,0.975^(Tabla152[[#This Row],[Posición2]]-1)*3000)</f>
        <v>0</v>
      </c>
      <c r="M147" s="11"/>
      <c r="N147" s="11">
        <f>IF(Tabla152[[#This Row],[Posición3]]=0,0,0.975^(Tabla152[[#This Row],[Posición3]]-1)*3000)</f>
        <v>0</v>
      </c>
      <c r="O147" s="11"/>
      <c r="P147" s="11">
        <f>IF(Tabla152[[#This Row],[Posición4]]=0,0,0.975^(Tabla152[[#This Row],[Posición4]]-1)*3000)</f>
        <v>0</v>
      </c>
      <c r="Q147" s="11"/>
      <c r="R147" s="11">
        <f>IF(Tabla152[[#This Row],[Posición5]]=0,0,0.975^(Tabla152[[#This Row],[Posición5]]-1)*3000)</f>
        <v>0</v>
      </c>
      <c r="S147" s="11"/>
      <c r="T147" s="11">
        <f>IF(Tabla152[[#This Row],[Posición6]]=0,0,0.975^(Tabla152[[#This Row],[Posición6]]-1)*6000)</f>
        <v>0</v>
      </c>
      <c r="U147" s="29">
        <f>SUM(Tabla152[[#This Row],[Puntaje]],Tabla152[[#This Row],[Puntaje2]],Tabla152[[#This Row],[Puntaje3]],Tabla152[[#This Row],[Puntaje4]],Tabla152[[#This Row],[puntaje5]],Tabla152[[#This Row],[Puntaje6]])</f>
        <v>3000</v>
      </c>
    </row>
    <row r="148" spans="1:21" x14ac:dyDescent="0.35">
      <c r="A148" s="11"/>
      <c r="B148" s="17" t="s">
        <v>213</v>
      </c>
      <c r="C148" s="17" t="s">
        <v>402</v>
      </c>
      <c r="D148" s="11" t="s">
        <v>2</v>
      </c>
      <c r="E148" s="11" t="s">
        <v>457</v>
      </c>
      <c r="F148" s="18" t="s">
        <v>457</v>
      </c>
      <c r="G148" s="10">
        <v>38782</v>
      </c>
      <c r="H148" s="18" t="s">
        <v>869</v>
      </c>
      <c r="I148" s="11"/>
      <c r="J148" s="11">
        <f>IF(Tabla152[[#This Row],[Posicion 1]]=0,0,0.975^(Tabla152[[#This Row],[Posicion 1]]-1)*3000)</f>
        <v>0</v>
      </c>
      <c r="K148" s="11"/>
      <c r="L148" s="11">
        <f>IF(Tabla152[[#This Row],[Posición2]]=0,0,0.975^(Tabla152[[#This Row],[Posición2]]-1)*3000)</f>
        <v>0</v>
      </c>
      <c r="M148" s="18">
        <v>1</v>
      </c>
      <c r="N148" s="11">
        <f>IF(Tabla152[[#This Row],[Posición3]]=0,0,0.975^(Tabla152[[#This Row],[Posición3]]-1)*3000)</f>
        <v>3000</v>
      </c>
      <c r="O148" s="11"/>
      <c r="P148" s="11">
        <f>IF(Tabla152[[#This Row],[Posición4]]=0,0,0.975^(Tabla152[[#This Row],[Posición4]]-1)*3000)</f>
        <v>0</v>
      </c>
      <c r="Q148" s="11"/>
      <c r="R148" s="11">
        <f>IF(Tabla152[[#This Row],[Posición5]]=0,0,0.975^(Tabla152[[#This Row],[Posición5]]-1)*3000)</f>
        <v>0</v>
      </c>
      <c r="S148" s="11"/>
      <c r="T148" s="11">
        <f>IF(Tabla152[[#This Row],[Posición6]]=0,0,0.975^(Tabla152[[#This Row],[Posición6]]-1)*6000)</f>
        <v>0</v>
      </c>
      <c r="U148" s="29">
        <f>SUM(Tabla152[[#This Row],[Puntaje]],Tabla152[[#This Row],[Puntaje2]],Tabla152[[#This Row],[Puntaje3]],Tabla152[[#This Row],[Puntaje4]],Tabla152[[#This Row],[puntaje5]],Tabla152[[#This Row],[Puntaje6]])</f>
        <v>3000</v>
      </c>
    </row>
    <row r="149" spans="1:21" s="6" customFormat="1" x14ac:dyDescent="0.35">
      <c r="A149" s="11"/>
      <c r="B149" s="17" t="s">
        <v>843</v>
      </c>
      <c r="C149" s="17" t="s">
        <v>844</v>
      </c>
      <c r="D149" s="18" t="s">
        <v>2</v>
      </c>
      <c r="E149" s="11" t="s">
        <v>825</v>
      </c>
      <c r="F149" s="26" t="s">
        <v>825</v>
      </c>
      <c r="G149" s="20">
        <v>38715</v>
      </c>
      <c r="H149" s="18" t="s">
        <v>869</v>
      </c>
      <c r="I149" s="11"/>
      <c r="J149" s="11">
        <f>IF(Tabla152[[#This Row],[Posicion 1]]=0,0,0.975^(Tabla152[[#This Row],[Posicion 1]]-1)*3000)</f>
        <v>0</v>
      </c>
      <c r="K149" s="11"/>
      <c r="L149" s="11">
        <f>IF(Tabla152[[#This Row],[Posición2]]=0,0,0.975^(Tabla152[[#This Row],[Posición2]]-1)*3000)</f>
        <v>0</v>
      </c>
      <c r="M149" s="11"/>
      <c r="N149" s="11">
        <f>IF(Tabla152[[#This Row],[Posición3]]=0,0,0.975^(Tabla152[[#This Row],[Posición3]]-1)*3000)</f>
        <v>0</v>
      </c>
      <c r="O149" s="11"/>
      <c r="P149" s="11">
        <f>IF(Tabla152[[#This Row],[Posición4]]=0,0,0.975^(Tabla152[[#This Row],[Posición4]]-1)*3000)</f>
        <v>0</v>
      </c>
      <c r="Q149" s="11">
        <v>1</v>
      </c>
      <c r="R149" s="11">
        <f>IF(Tabla152[[#This Row],[Posición5]]=0,0,0.975^(Tabla152[[#This Row],[Posición5]]-1)*3000)</f>
        <v>3000</v>
      </c>
      <c r="S149" s="11"/>
      <c r="T149" s="11">
        <f>IF(Tabla152[[#This Row],[Posición6]]=0,0,0.975^(Tabla152[[#This Row],[Posición6]]-1)*6000)</f>
        <v>0</v>
      </c>
      <c r="U149" s="29">
        <f>SUM(Tabla152[[#This Row],[Puntaje]],Tabla152[[#This Row],[Puntaje2]],Tabla152[[#This Row],[Puntaje3]],Tabla152[[#This Row],[Puntaje4]],Tabla152[[#This Row],[puntaje5]],Tabla152[[#This Row],[Puntaje6]])</f>
        <v>3000</v>
      </c>
    </row>
    <row r="150" spans="1:21" x14ac:dyDescent="0.35">
      <c r="A150" s="11"/>
      <c r="B150" s="13" t="s">
        <v>243</v>
      </c>
      <c r="C150" s="13" t="s">
        <v>244</v>
      </c>
      <c r="D150" s="11" t="s">
        <v>2</v>
      </c>
      <c r="E150" s="11" t="s">
        <v>150</v>
      </c>
      <c r="F150" s="9" t="s">
        <v>150</v>
      </c>
      <c r="G150" s="10">
        <v>37515</v>
      </c>
      <c r="H150" s="18" t="s">
        <v>869</v>
      </c>
      <c r="I150" s="16">
        <v>2</v>
      </c>
      <c r="J150" s="11">
        <f>IF(Tabla152[[#This Row],[Posicion 1]]=0,0,0.975^(Tabla152[[#This Row],[Posicion 1]]-1)*3000)</f>
        <v>2925</v>
      </c>
      <c r="K150" s="11"/>
      <c r="L150" s="11">
        <f>IF(Tabla152[[#This Row],[Posición2]]=0,0,0.975^(Tabla152[[#This Row],[Posición2]]-1)*3000)</f>
        <v>0</v>
      </c>
      <c r="M150" s="11"/>
      <c r="N150" s="11">
        <f>IF(Tabla152[[#This Row],[Posición3]]=0,0,0.975^(Tabla152[[#This Row],[Posición3]]-1)*3000)</f>
        <v>0</v>
      </c>
      <c r="O150" s="11"/>
      <c r="P150" s="11">
        <f>IF(Tabla152[[#This Row],[Posición4]]=0,0,0.975^(Tabla152[[#This Row],[Posición4]]-1)*3000)</f>
        <v>0</v>
      </c>
      <c r="Q150" s="11"/>
      <c r="R150" s="11">
        <f>IF(Tabla152[[#This Row],[Posición5]]=0,0,0.975^(Tabla152[[#This Row],[Posición5]]-1)*3000)</f>
        <v>0</v>
      </c>
      <c r="S150" s="11"/>
      <c r="T150" s="11">
        <f>IF(Tabla152[[#This Row],[Posición6]]=0,0,0.975^(Tabla152[[#This Row],[Posición6]]-1)*6000)</f>
        <v>0</v>
      </c>
      <c r="U150" s="29">
        <f>SUM(Tabla152[[#This Row],[Puntaje]],Tabla152[[#This Row],[Puntaje2]],Tabla152[[#This Row],[Puntaje3]],Tabla152[[#This Row],[Puntaje4]],Tabla152[[#This Row],[puntaje5]],Tabla152[[#This Row],[Puntaje6]])</f>
        <v>2925</v>
      </c>
    </row>
    <row r="151" spans="1:21" s="6" customFormat="1" x14ac:dyDescent="0.35">
      <c r="A151" s="11"/>
      <c r="B151" s="30" t="s">
        <v>346</v>
      </c>
      <c r="C151" s="30" t="s">
        <v>406</v>
      </c>
      <c r="D151" s="32" t="s">
        <v>2</v>
      </c>
      <c r="E151" s="32" t="s">
        <v>883</v>
      </c>
      <c r="F151" s="31" t="s">
        <v>517</v>
      </c>
      <c r="G151" s="39">
        <v>36681</v>
      </c>
      <c r="H151" s="31" t="s">
        <v>869</v>
      </c>
      <c r="I151" s="32"/>
      <c r="J151" s="32">
        <f>IF(Tabla152[[#This Row],[Posicion 1]]=0,0,0.975^(Tabla152[[#This Row],[Posicion 1]]-1)*3000)</f>
        <v>0</v>
      </c>
      <c r="K151" s="32"/>
      <c r="L151" s="32">
        <f>IF(Tabla152[[#This Row],[Posición2]]=0,0,0.975^(Tabla152[[#This Row],[Posición2]]-1)*3000)</f>
        <v>0</v>
      </c>
      <c r="M151" s="31">
        <v>2</v>
      </c>
      <c r="N151" s="32">
        <f>IF(Tabla152[[#This Row],[Posición3]]=0,0,0.975^(Tabla152[[#This Row],[Posición3]]-1)*3000)</f>
        <v>2925</v>
      </c>
      <c r="O151" s="32"/>
      <c r="P151" s="32">
        <f>IF(Tabla152[[#This Row],[Posición4]]=0,0,0.975^(Tabla152[[#This Row],[Posición4]]-1)*3000)</f>
        <v>0</v>
      </c>
      <c r="Q151" s="32"/>
      <c r="R151" s="32">
        <f>IF(Tabla152[[#This Row],[Posición5]]=0,0,0.975^(Tabla152[[#This Row],[Posición5]]-1)*3000)</f>
        <v>0</v>
      </c>
      <c r="S151" s="32"/>
      <c r="T151" s="32">
        <f>IF(Tabla152[[#This Row],[Posición6]]=0,0,0.975^(Tabla152[[#This Row],[Posición6]]-1)*6000)</f>
        <v>0</v>
      </c>
      <c r="U151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152" spans="1:21" x14ac:dyDescent="0.35">
      <c r="A152" s="11"/>
      <c r="B152" s="30" t="s">
        <v>291</v>
      </c>
      <c r="C152" s="30" t="s">
        <v>407</v>
      </c>
      <c r="D152" s="32" t="s">
        <v>2</v>
      </c>
      <c r="E152" s="32" t="s">
        <v>883</v>
      </c>
      <c r="F152" s="31" t="s">
        <v>518</v>
      </c>
      <c r="G152" s="39">
        <v>36753</v>
      </c>
      <c r="H152" s="31" t="s">
        <v>869</v>
      </c>
      <c r="I152" s="32"/>
      <c r="J152" s="32">
        <f>IF(Tabla152[[#This Row],[Posicion 1]]=0,0,0.975^(Tabla152[[#This Row],[Posicion 1]]-1)*3000)</f>
        <v>0</v>
      </c>
      <c r="K152" s="32"/>
      <c r="L152" s="32">
        <f>IF(Tabla152[[#This Row],[Posición2]]=0,0,0.975^(Tabla152[[#This Row],[Posición2]]-1)*3000)</f>
        <v>0</v>
      </c>
      <c r="M152" s="31">
        <v>3</v>
      </c>
      <c r="N152" s="32">
        <f>IF(Tabla152[[#This Row],[Posición3]]=0,0,0.975^(Tabla152[[#This Row],[Posición3]]-1)*3000)</f>
        <v>2851.875</v>
      </c>
      <c r="O152" s="32"/>
      <c r="P152" s="32">
        <f>IF(Tabla152[[#This Row],[Posición4]]=0,0,0.975^(Tabla152[[#This Row],[Posición4]]-1)*3000)</f>
        <v>0</v>
      </c>
      <c r="Q152" s="32"/>
      <c r="R152" s="32">
        <f>IF(Tabla152[[#This Row],[Posición5]]=0,0,0.975^(Tabla152[[#This Row],[Posición5]]-1)*3000)</f>
        <v>0</v>
      </c>
      <c r="S152" s="32"/>
      <c r="T152" s="32">
        <f>IF(Tabla152[[#This Row],[Posición6]]=0,0,0.975^(Tabla152[[#This Row],[Posición6]]-1)*6000)</f>
        <v>0</v>
      </c>
      <c r="U152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153" spans="1:21" s="6" customFormat="1" x14ac:dyDescent="0.35">
      <c r="A153" s="11"/>
      <c r="B153" s="17" t="s">
        <v>334</v>
      </c>
      <c r="C153" s="17" t="s">
        <v>450</v>
      </c>
      <c r="D153" s="18" t="s">
        <v>2</v>
      </c>
      <c r="E153" s="11" t="s">
        <v>828</v>
      </c>
      <c r="F153" s="26" t="s">
        <v>828</v>
      </c>
      <c r="G153" s="20">
        <v>37200</v>
      </c>
      <c r="H153" s="18" t="s">
        <v>869</v>
      </c>
      <c r="I153" s="11"/>
      <c r="J153" s="11">
        <f>IF(Tabla152[[#This Row],[Posicion 1]]=0,0,0.975^(Tabla152[[#This Row],[Posicion 1]]-1)*3000)</f>
        <v>0</v>
      </c>
      <c r="K153" s="11"/>
      <c r="L153" s="11">
        <f>IF(Tabla152[[#This Row],[Posición2]]=0,0,0.975^(Tabla152[[#This Row],[Posición2]]-1)*3000)</f>
        <v>0</v>
      </c>
      <c r="M153" s="11"/>
      <c r="N153" s="11">
        <f>IF(Tabla152[[#This Row],[Posición3]]=0,0,0.975^(Tabla152[[#This Row],[Posición3]]-1)*3000)</f>
        <v>0</v>
      </c>
      <c r="O153" s="11"/>
      <c r="P153" s="11">
        <f>IF(Tabla152[[#This Row],[Posición4]]=0,0,0.975^(Tabla152[[#This Row],[Posición4]]-1)*3000)</f>
        <v>0</v>
      </c>
      <c r="Q153" s="11">
        <v>3</v>
      </c>
      <c r="R153" s="11">
        <f>IF(Tabla152[[#This Row],[Posición5]]=0,0,0.975^(Tabla152[[#This Row],[Posición5]]-1)*3000)</f>
        <v>2851.875</v>
      </c>
      <c r="S153" s="11"/>
      <c r="T153" s="11">
        <f>IF(Tabla152[[#This Row],[Posición6]]=0,0,0.975^(Tabla152[[#This Row],[Posición6]]-1)*6000)</f>
        <v>0</v>
      </c>
      <c r="U153" s="29">
        <f>SUM(Tabla152[[#This Row],[Puntaje]],Tabla152[[#This Row],[Puntaje2]],Tabla152[[#This Row],[Puntaje3]],Tabla152[[#This Row],[Puntaje4]],Tabla152[[#This Row],[puntaje5]],Tabla152[[#This Row],[Puntaje6]])</f>
        <v>2851.875</v>
      </c>
    </row>
    <row r="154" spans="1:21" x14ac:dyDescent="0.35">
      <c r="A154" s="11"/>
      <c r="B154" s="43" t="s">
        <v>291</v>
      </c>
      <c r="C154" s="43" t="s">
        <v>306</v>
      </c>
      <c r="D154" s="32" t="s">
        <v>2</v>
      </c>
      <c r="E154" s="32" t="s">
        <v>883</v>
      </c>
      <c r="F154" s="38" t="s">
        <v>479</v>
      </c>
      <c r="G154" s="39">
        <v>37400</v>
      </c>
      <c r="H154" s="31" t="s">
        <v>869</v>
      </c>
      <c r="I154" s="32"/>
      <c r="J154" s="32">
        <f>IF(Tabla152[[#This Row],[Posicion 1]]=0,0,0.975^(Tabla152[[#This Row],[Posicion 1]]-1)*3000)</f>
        <v>0</v>
      </c>
      <c r="K154" s="44">
        <v>3</v>
      </c>
      <c r="L154" s="32">
        <f>IF(Tabla152[[#This Row],[Posición2]]=0,0,0.975^(Tabla152[[#This Row],[Posición2]]-1)*3000)</f>
        <v>2851.875</v>
      </c>
      <c r="M154" s="32"/>
      <c r="N154" s="32">
        <f>IF(Tabla152[[#This Row],[Posición3]]=0,0,0.975^(Tabla152[[#This Row],[Posición3]]-1)*3000)</f>
        <v>0</v>
      </c>
      <c r="O154" s="32"/>
      <c r="P154" s="32">
        <f>IF(Tabla152[[#This Row],[Posición4]]=0,0,0.975^(Tabla152[[#This Row],[Posición4]]-1)*3000)</f>
        <v>0</v>
      </c>
      <c r="Q154" s="32"/>
      <c r="R154" s="32">
        <f>IF(Tabla152[[#This Row],[Posición5]]=0,0,0.975^(Tabla152[[#This Row],[Posición5]]-1)*3000)</f>
        <v>0</v>
      </c>
      <c r="S154" s="32"/>
      <c r="T154" s="32">
        <f>IF(Tabla152[[#This Row],[Posición6]]=0,0,0.975^(Tabla152[[#This Row],[Posición6]]-1)*6000)</f>
        <v>0</v>
      </c>
      <c r="U154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155" spans="1:21" s="6" customFormat="1" x14ac:dyDescent="0.35">
      <c r="A155" s="11"/>
      <c r="B155" s="17" t="s">
        <v>344</v>
      </c>
      <c r="C155" s="17" t="s">
        <v>403</v>
      </c>
      <c r="D155" s="11" t="s">
        <v>2</v>
      </c>
      <c r="E155" s="11" t="s">
        <v>514</v>
      </c>
      <c r="F155" s="18" t="s">
        <v>514</v>
      </c>
      <c r="G155" s="10">
        <v>38909</v>
      </c>
      <c r="H155" s="18" t="s">
        <v>869</v>
      </c>
      <c r="I155" s="11"/>
      <c r="J155" s="11">
        <f>IF(Tabla152[[#This Row],[Posicion 1]]=0,0,0.975^(Tabla152[[#This Row],[Posicion 1]]-1)*3000)</f>
        <v>0</v>
      </c>
      <c r="K155" s="11"/>
      <c r="L155" s="11">
        <f>IF(Tabla152[[#This Row],[Posición2]]=0,0,0.975^(Tabla152[[#This Row],[Posición2]]-1)*3000)</f>
        <v>0</v>
      </c>
      <c r="M155" s="18">
        <v>3</v>
      </c>
      <c r="N155" s="11">
        <f>IF(Tabla152[[#This Row],[Posición3]]=0,0,0.975^(Tabla152[[#This Row],[Posición3]]-1)*3000)</f>
        <v>2851.875</v>
      </c>
      <c r="O155" s="11"/>
      <c r="P155" s="11">
        <f>IF(Tabla152[[#This Row],[Posición4]]=0,0,0.975^(Tabla152[[#This Row],[Posición4]]-1)*3000)</f>
        <v>0</v>
      </c>
      <c r="Q155" s="11"/>
      <c r="R155" s="11">
        <f>IF(Tabla152[[#This Row],[Posición5]]=0,0,0.975^(Tabla152[[#This Row],[Posición5]]-1)*3000)</f>
        <v>0</v>
      </c>
      <c r="S155" s="11"/>
      <c r="T155" s="11">
        <f>IF(Tabla152[[#This Row],[Posición6]]=0,0,0.975^(Tabla152[[#This Row],[Posición6]]-1)*6000)</f>
        <v>0</v>
      </c>
      <c r="U155" s="29">
        <f>SUM(Tabla152[[#This Row],[Puntaje]],Tabla152[[#This Row],[Puntaje2]],Tabla152[[#This Row],[Puntaje3]],Tabla152[[#This Row],[Puntaje4]],Tabla152[[#This Row],[puntaje5]],Tabla152[[#This Row],[Puntaje6]])</f>
        <v>2851.875</v>
      </c>
    </row>
    <row r="156" spans="1:21" x14ac:dyDescent="0.35">
      <c r="A156" s="11"/>
      <c r="B156" s="43" t="s">
        <v>311</v>
      </c>
      <c r="C156" s="43" t="s">
        <v>310</v>
      </c>
      <c r="D156" s="32" t="s">
        <v>2</v>
      </c>
      <c r="E156" s="32" t="s">
        <v>883</v>
      </c>
      <c r="F156" s="38" t="s">
        <v>575</v>
      </c>
      <c r="G156" s="39">
        <v>36431</v>
      </c>
      <c r="H156" s="31" t="s">
        <v>869</v>
      </c>
      <c r="I156" s="32"/>
      <c r="J156" s="32">
        <f>IF(Tabla152[[#This Row],[Posicion 1]]=0,0,0.975^(Tabla152[[#This Row],[Posicion 1]]-1)*3000)</f>
        <v>0</v>
      </c>
      <c r="K156" s="44">
        <v>4</v>
      </c>
      <c r="L156" s="32">
        <f>IF(Tabla152[[#This Row],[Posición2]]=0,0,0.975^(Tabla152[[#This Row],[Posición2]]-1)*3000)</f>
        <v>2780.578125</v>
      </c>
      <c r="M156" s="32"/>
      <c r="N156" s="32">
        <f>IF(Tabla152[[#This Row],[Posición3]]=0,0,0.975^(Tabla152[[#This Row],[Posición3]]-1)*3000)</f>
        <v>0</v>
      </c>
      <c r="O156" s="32"/>
      <c r="P156" s="32">
        <f>IF(Tabla152[[#This Row],[Posición4]]=0,0,0.975^(Tabla152[[#This Row],[Posición4]]-1)*3000)</f>
        <v>0</v>
      </c>
      <c r="Q156" s="32"/>
      <c r="R156" s="32">
        <f>IF(Tabla152[[#This Row],[Posición5]]=0,0,0.975^(Tabla152[[#This Row],[Posición5]]-1)*3000)</f>
        <v>0</v>
      </c>
      <c r="S156" s="32"/>
      <c r="T156" s="32">
        <f>IF(Tabla152[[#This Row],[Posición6]]=0,0,0.975^(Tabla152[[#This Row],[Posición6]]-1)*6000)</f>
        <v>0</v>
      </c>
      <c r="U156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157" spans="1:21" s="6" customFormat="1" x14ac:dyDescent="0.35">
      <c r="A157" s="11"/>
      <c r="B157" s="30" t="s">
        <v>209</v>
      </c>
      <c r="C157" s="30" t="s">
        <v>408</v>
      </c>
      <c r="D157" s="32" t="s">
        <v>2</v>
      </c>
      <c r="E157" s="32" t="s">
        <v>883</v>
      </c>
      <c r="F157" s="31" t="s">
        <v>519</v>
      </c>
      <c r="G157" s="39">
        <v>36665</v>
      </c>
      <c r="H157" s="31" t="s">
        <v>869</v>
      </c>
      <c r="I157" s="32"/>
      <c r="J157" s="32">
        <f>IF(Tabla152[[#This Row],[Posicion 1]]=0,0,0.975^(Tabla152[[#This Row],[Posicion 1]]-1)*3000)</f>
        <v>0</v>
      </c>
      <c r="K157" s="32"/>
      <c r="L157" s="32">
        <f>IF(Tabla152[[#This Row],[Posición2]]=0,0,0.975^(Tabla152[[#This Row],[Posición2]]-1)*3000)</f>
        <v>0</v>
      </c>
      <c r="M157" s="31">
        <v>5</v>
      </c>
      <c r="N157" s="32">
        <f>IF(Tabla152[[#This Row],[Posición3]]=0,0,0.975^(Tabla152[[#This Row],[Posición3]]-1)*3000)</f>
        <v>2711.0636718749997</v>
      </c>
      <c r="O157" s="32"/>
      <c r="P157" s="32">
        <f>IF(Tabla152[[#This Row],[Posición4]]=0,0,0.975^(Tabla152[[#This Row],[Posición4]]-1)*3000)</f>
        <v>0</v>
      </c>
      <c r="Q157" s="32"/>
      <c r="R157" s="32">
        <f>IF(Tabla152[[#This Row],[Posición5]]=0,0,0.975^(Tabla152[[#This Row],[Posición5]]-1)*3000)</f>
        <v>0</v>
      </c>
      <c r="S157" s="32"/>
      <c r="T157" s="32">
        <f>IF(Tabla152[[#This Row],[Posición6]]=0,0,0.975^(Tabla152[[#This Row],[Posición6]]-1)*6000)</f>
        <v>0</v>
      </c>
      <c r="U157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158" spans="1:21" x14ac:dyDescent="0.35">
      <c r="A158" s="11"/>
      <c r="B158" s="30" t="s">
        <v>347</v>
      </c>
      <c r="C158" s="30" t="s">
        <v>409</v>
      </c>
      <c r="D158" s="32" t="s">
        <v>2</v>
      </c>
      <c r="E158" s="32" t="s">
        <v>883</v>
      </c>
      <c r="F158" s="31" t="s">
        <v>520</v>
      </c>
      <c r="G158" s="39">
        <v>36917</v>
      </c>
      <c r="H158" s="31" t="s">
        <v>869</v>
      </c>
      <c r="I158" s="32"/>
      <c r="J158" s="32">
        <f>IF(Tabla152[[#This Row],[Posicion 1]]=0,0,0.975^(Tabla152[[#This Row],[Posicion 1]]-1)*3000)</f>
        <v>0</v>
      </c>
      <c r="K158" s="32"/>
      <c r="L158" s="32">
        <f>IF(Tabla152[[#This Row],[Posición2]]=0,0,0.975^(Tabla152[[#This Row],[Posición2]]-1)*3000)</f>
        <v>0</v>
      </c>
      <c r="M158" s="31">
        <v>6</v>
      </c>
      <c r="N158" s="32">
        <f>IF(Tabla152[[#This Row],[Posición3]]=0,0,0.975^(Tabla152[[#This Row],[Posición3]]-1)*3000)</f>
        <v>2643.2870800781247</v>
      </c>
      <c r="O158" s="32"/>
      <c r="P158" s="32">
        <f>IF(Tabla152[[#This Row],[Posición4]]=0,0,0.975^(Tabla152[[#This Row],[Posición4]]-1)*3000)</f>
        <v>0</v>
      </c>
      <c r="Q158" s="32"/>
      <c r="R158" s="32">
        <f>IF(Tabla152[[#This Row],[Posición5]]=0,0,0.975^(Tabla152[[#This Row],[Posición5]]-1)*3000)</f>
        <v>0</v>
      </c>
      <c r="S158" s="32"/>
      <c r="T158" s="32">
        <f>IF(Tabla152[[#This Row],[Posición6]]=0,0,0.975^(Tabla152[[#This Row],[Posición6]]-1)*6000)</f>
        <v>0</v>
      </c>
      <c r="U158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159" spans="1:21" s="6" customFormat="1" x14ac:dyDescent="0.35">
      <c r="A159" s="11"/>
      <c r="B159" s="13" t="s">
        <v>249</v>
      </c>
      <c r="C159" s="13" t="s">
        <v>250</v>
      </c>
      <c r="D159" s="11" t="s">
        <v>2</v>
      </c>
      <c r="E159" s="11" t="s">
        <v>153</v>
      </c>
      <c r="F159" s="9" t="s">
        <v>153</v>
      </c>
      <c r="G159" s="10">
        <v>38916</v>
      </c>
      <c r="H159" s="18" t="s">
        <v>869</v>
      </c>
      <c r="I159" s="16">
        <v>29</v>
      </c>
      <c r="J159" s="11">
        <f>IF(Tabla152[[#This Row],[Posicion 1]]=0,0,0.975^(Tabla152[[#This Row],[Posicion 1]]-1)*3000)</f>
        <v>1476.5579432878578</v>
      </c>
      <c r="K159" s="11"/>
      <c r="L159" s="11">
        <f>IF(Tabla152[[#This Row],[Posición2]]=0,0,0.975^(Tabla152[[#This Row],[Posición2]]-1)*3000)</f>
        <v>0</v>
      </c>
      <c r="M159" s="11"/>
      <c r="N159" s="11">
        <f>IF(Tabla152[[#This Row],[Posición3]]=0,0,0.975^(Tabla152[[#This Row],[Posición3]]-1)*3000)</f>
        <v>0</v>
      </c>
      <c r="O159" s="11"/>
      <c r="P159" s="11">
        <f>IF(Tabla152[[#This Row],[Posición4]]=0,0,0.975^(Tabla152[[#This Row],[Posición4]]-1)*3000)</f>
        <v>0</v>
      </c>
      <c r="Q159" s="11"/>
      <c r="R159" s="11">
        <f>IF(Tabla152[[#This Row],[Posición5]]=0,0,0.975^(Tabla152[[#This Row],[Posición5]]-1)*3000)</f>
        <v>0</v>
      </c>
      <c r="S159" s="11"/>
      <c r="T159" s="11">
        <f>IF(Tabla152[[#This Row],[Posición6]]=0,0,0.975^(Tabla152[[#This Row],[Posición6]]-1)*6000)</f>
        <v>0</v>
      </c>
      <c r="U159" s="29">
        <f>SUM(Tabla152[[#This Row],[Puntaje]],Tabla152[[#This Row],[Puntaje2]],Tabla152[[#This Row],[Puntaje3]],Tabla152[[#This Row],[Puntaje4]],Tabla152[[#This Row],[puntaje5]],Tabla152[[#This Row],[Puntaje6]])</f>
        <v>1476.5579432878578</v>
      </c>
    </row>
    <row r="160" spans="1:21" x14ac:dyDescent="0.35">
      <c r="A160" s="11"/>
      <c r="B160" s="37" t="s">
        <v>271</v>
      </c>
      <c r="C160" s="37" t="s">
        <v>272</v>
      </c>
      <c r="D160" s="32" t="s">
        <v>2</v>
      </c>
      <c r="E160" s="32" t="s">
        <v>883</v>
      </c>
      <c r="F160" s="38" t="s">
        <v>464</v>
      </c>
      <c r="G160" s="39">
        <v>36144</v>
      </c>
      <c r="H160" s="31" t="s">
        <v>103</v>
      </c>
      <c r="I160" s="40">
        <v>25</v>
      </c>
      <c r="J160" s="32">
        <f>IF(Tabla152[[#This Row],[Posicion 1]]=0,0,0.975^(Tabla152[[#This Row],[Posicion 1]]-1)*3000)</f>
        <v>1633.9246753286191</v>
      </c>
      <c r="K160" s="32"/>
      <c r="L160" s="32">
        <f>IF(Tabla152[[#This Row],[Posición2]]=0,0,0.975^(Tabla152[[#This Row],[Posición2]]-1)*3000)</f>
        <v>0</v>
      </c>
      <c r="M160" s="32"/>
      <c r="N160" s="32">
        <f>IF(Tabla152[[#This Row],[Posición3]]=0,0,0.975^(Tabla152[[#This Row],[Posición3]]-1)*3000)</f>
        <v>0</v>
      </c>
      <c r="O160" s="32">
        <v>1</v>
      </c>
      <c r="P160" s="32">
        <f>IF(Tabla152[[#This Row],[Posición4]]=0,0,0.975^(Tabla152[[#This Row],[Posición4]]-1)*3000)</f>
        <v>3000</v>
      </c>
      <c r="Q160" s="32">
        <v>2</v>
      </c>
      <c r="R160" s="32">
        <f>IF(Tabla152[[#This Row],[Posición5]]=0,0,0.975^(Tabla152[[#This Row],[Posición5]]-1)*3000)</f>
        <v>2925</v>
      </c>
      <c r="S160" s="32"/>
      <c r="T160" s="32">
        <f>IF(Tabla152[[#This Row],[Posición6]]=0,0,0.975^(Tabla152[[#This Row],[Posición6]]-1)*6000)</f>
        <v>0</v>
      </c>
      <c r="U160" s="36">
        <f>SUM(Tabla152[[#This Row],[Puntaje]],Tabla152[[#This Row],[Puntaje2]],Tabla152[[#This Row],[Puntaje3]],Tabla152[[#This Row],[Puntaje4]],Tabla152[[#This Row],[puntaje5]],Tabla152[[#This Row],[Puntaje6]])</f>
        <v>7558.9246753286188</v>
      </c>
    </row>
    <row r="161" spans="1:21" s="6" customFormat="1" x14ac:dyDescent="0.35">
      <c r="A161" s="11"/>
      <c r="B161" s="17" t="s">
        <v>291</v>
      </c>
      <c r="C161" s="17" t="s">
        <v>751</v>
      </c>
      <c r="D161" s="18" t="s">
        <v>2</v>
      </c>
      <c r="E161" s="11" t="s">
        <v>798</v>
      </c>
      <c r="F161" s="19" t="s">
        <v>798</v>
      </c>
      <c r="G161" s="20">
        <v>35006</v>
      </c>
      <c r="H161" s="18" t="s">
        <v>103</v>
      </c>
      <c r="I161" s="11"/>
      <c r="J161" s="11">
        <f>IF(Tabla152[[#This Row],[Posicion 1]]=0,0,0.975^(Tabla152[[#This Row],[Posicion 1]]-1)*3000)</f>
        <v>0</v>
      </c>
      <c r="K161" s="11"/>
      <c r="L161" s="11">
        <f>IF(Tabla152[[#This Row],[Posición2]]=0,0,0.975^(Tabla152[[#This Row],[Posición2]]-1)*3000)</f>
        <v>0</v>
      </c>
      <c r="M161" s="11"/>
      <c r="N161" s="11">
        <f>IF(Tabla152[[#This Row],[Posición3]]=0,0,0.975^(Tabla152[[#This Row],[Posición3]]-1)*3000)</f>
        <v>0</v>
      </c>
      <c r="O161" s="11"/>
      <c r="P161" s="11">
        <f>IF(Tabla152[[#This Row],[Posición4]]=0,0,0.975^(Tabla152[[#This Row],[Posición4]]-1)*3000)</f>
        <v>0</v>
      </c>
      <c r="Q161" s="11"/>
      <c r="R161" s="11">
        <f>IF(Tabla152[[#This Row],[Posición5]]=0,0,0.975^(Tabla152[[#This Row],[Posición5]]-1)*3000)</f>
        <v>0</v>
      </c>
      <c r="S161" s="18">
        <v>1</v>
      </c>
      <c r="T161" s="11">
        <f>IF(Tabla152[[#This Row],[Posición6]]=0,0,0.975^(Tabla152[[#This Row],[Posición6]]-1)*6000)</f>
        <v>6000</v>
      </c>
      <c r="U161" s="29">
        <f>SUM(Tabla152[[#This Row],[Puntaje]],Tabla152[[#This Row],[Puntaje2]],Tabla152[[#This Row],[Puntaje3]],Tabla152[[#This Row],[Puntaje4]],Tabla152[[#This Row],[puntaje5]],Tabla152[[#This Row],[Puntaje6]])</f>
        <v>6000</v>
      </c>
    </row>
    <row r="162" spans="1:21" x14ac:dyDescent="0.35">
      <c r="A162" s="11"/>
      <c r="B162" s="30" t="s">
        <v>738</v>
      </c>
      <c r="C162" s="30" t="s">
        <v>746</v>
      </c>
      <c r="D162" s="31" t="s">
        <v>2</v>
      </c>
      <c r="E162" s="32" t="s">
        <v>883</v>
      </c>
      <c r="F162" s="33" t="s">
        <v>799</v>
      </c>
      <c r="G162" s="34">
        <v>36454</v>
      </c>
      <c r="H162" s="31" t="s">
        <v>103</v>
      </c>
      <c r="I162" s="32"/>
      <c r="J162" s="32">
        <f>IF(Tabla152[[#This Row],[Posicion 1]]=0,0,0.975^(Tabla152[[#This Row],[Posicion 1]]-1)*3000)</f>
        <v>0</v>
      </c>
      <c r="K162" s="32"/>
      <c r="L162" s="32">
        <f>IF(Tabla152[[#This Row],[Posición2]]=0,0,0.975^(Tabla152[[#This Row],[Posición2]]-1)*3000)</f>
        <v>0</v>
      </c>
      <c r="M162" s="32"/>
      <c r="N162" s="32">
        <f>IF(Tabla152[[#This Row],[Posición3]]=0,0,0.975^(Tabla152[[#This Row],[Posición3]]-1)*3000)</f>
        <v>0</v>
      </c>
      <c r="O162" s="32"/>
      <c r="P162" s="32">
        <f>IF(Tabla152[[#This Row],[Posición4]]=0,0,0.975^(Tabla152[[#This Row],[Posición4]]-1)*3000)</f>
        <v>0</v>
      </c>
      <c r="Q162" s="32"/>
      <c r="R162" s="32">
        <f>IF(Tabla152[[#This Row],[Posición5]]=0,0,0.975^(Tabla152[[#This Row],[Posición5]]-1)*3000)</f>
        <v>0</v>
      </c>
      <c r="S162" s="31">
        <v>2</v>
      </c>
      <c r="T162" s="32">
        <f>IF(Tabla152[[#This Row],[Posición6]]=0,0,0.975^(Tabla152[[#This Row],[Posición6]]-1)*6000)</f>
        <v>5850</v>
      </c>
      <c r="U162" s="36">
        <f>SUM(Tabla152[[#This Row],[Puntaje]],Tabla152[[#This Row],[Puntaje2]],Tabla152[[#This Row],[Puntaje3]],Tabla152[[#This Row],[Puntaje4]],Tabla152[[#This Row],[puntaje5]],Tabla152[[#This Row],[Puntaje6]])</f>
        <v>5850</v>
      </c>
    </row>
    <row r="163" spans="1:21" s="6" customFormat="1" x14ac:dyDescent="0.35">
      <c r="A163" s="11"/>
      <c r="B163" s="41" t="s">
        <v>209</v>
      </c>
      <c r="C163" s="41" t="s">
        <v>643</v>
      </c>
      <c r="D163" s="32" t="s">
        <v>2</v>
      </c>
      <c r="E163" s="32" t="s">
        <v>883</v>
      </c>
      <c r="F163" s="31" t="s">
        <v>587</v>
      </c>
      <c r="G163" s="34"/>
      <c r="H163" s="31" t="s">
        <v>103</v>
      </c>
      <c r="I163" s="32"/>
      <c r="J163" s="32">
        <f>IF(Tabla152[[#This Row],[Posicion 1]]=0,0,0.975^(Tabla152[[#This Row],[Posicion 1]]-1)*3000)</f>
        <v>0</v>
      </c>
      <c r="K163" s="32"/>
      <c r="L163" s="32">
        <f>IF(Tabla152[[#This Row],[Posición2]]=0,0,0.975^(Tabla152[[#This Row],[Posición2]]-1)*3000)</f>
        <v>0</v>
      </c>
      <c r="M163" s="32"/>
      <c r="N163" s="32">
        <f>IF(Tabla152[[#This Row],[Posición3]]=0,0,0.975^(Tabla152[[#This Row],[Posición3]]-1)*3000)</f>
        <v>0</v>
      </c>
      <c r="O163" s="42">
        <v>2</v>
      </c>
      <c r="P163" s="32">
        <f>IF(Tabla152[[#This Row],[Posición4]]=0,0,0.975^(Tabla152[[#This Row],[Posición4]]-1)*3000)</f>
        <v>2925</v>
      </c>
      <c r="Q163" s="32">
        <v>3</v>
      </c>
      <c r="R163" s="32">
        <f>IF(Tabla152[[#This Row],[Posición5]]=0,0,0.975^(Tabla152[[#This Row],[Posición5]]-1)*3000)</f>
        <v>2851.875</v>
      </c>
      <c r="S163" s="32"/>
      <c r="T163" s="32">
        <f>IF(Tabla152[[#This Row],[Posición6]]=0,0,0.975^(Tabla152[[#This Row],[Posición6]]-1)*6000)</f>
        <v>0</v>
      </c>
      <c r="U163" s="36">
        <f>SUM(Tabla152[[#This Row],[Puntaje]],Tabla152[[#This Row],[Puntaje2]],Tabla152[[#This Row],[Puntaje3]],Tabla152[[#This Row],[Puntaje4]],Tabla152[[#This Row],[puntaje5]],Tabla152[[#This Row],[Puntaje6]])</f>
        <v>5776.875</v>
      </c>
    </row>
    <row r="164" spans="1:21" x14ac:dyDescent="0.35">
      <c r="A164" s="11"/>
      <c r="B164" s="30" t="s">
        <v>322</v>
      </c>
      <c r="C164" s="30" t="s">
        <v>752</v>
      </c>
      <c r="D164" s="31" t="s">
        <v>2</v>
      </c>
      <c r="E164" s="32" t="s">
        <v>883</v>
      </c>
      <c r="F164" s="33" t="s">
        <v>800</v>
      </c>
      <c r="G164" s="34">
        <v>35472</v>
      </c>
      <c r="H164" s="31" t="s">
        <v>103</v>
      </c>
      <c r="I164" s="32"/>
      <c r="J164" s="32">
        <f>IF(Tabla152[[#This Row],[Posicion 1]]=0,0,0.975^(Tabla152[[#This Row],[Posicion 1]]-1)*3000)</f>
        <v>0</v>
      </c>
      <c r="K164" s="32"/>
      <c r="L164" s="32">
        <f>IF(Tabla152[[#This Row],[Posición2]]=0,0,0.975^(Tabla152[[#This Row],[Posición2]]-1)*3000)</f>
        <v>0</v>
      </c>
      <c r="M164" s="32"/>
      <c r="N164" s="32">
        <f>IF(Tabla152[[#This Row],[Posición3]]=0,0,0.975^(Tabla152[[#This Row],[Posición3]]-1)*3000)</f>
        <v>0</v>
      </c>
      <c r="O164" s="32"/>
      <c r="P164" s="32">
        <f>IF(Tabla152[[#This Row],[Posición4]]=0,0,0.975^(Tabla152[[#This Row],[Posición4]]-1)*3000)</f>
        <v>0</v>
      </c>
      <c r="Q164" s="32"/>
      <c r="R164" s="32">
        <f>IF(Tabla152[[#This Row],[Posición5]]=0,0,0.975^(Tabla152[[#This Row],[Posición5]]-1)*3000)</f>
        <v>0</v>
      </c>
      <c r="S164" s="31">
        <v>3</v>
      </c>
      <c r="T164" s="32">
        <f>IF(Tabla152[[#This Row],[Posición6]]=0,0,0.975^(Tabla152[[#This Row],[Posición6]]-1)*6000)</f>
        <v>5703.75</v>
      </c>
      <c r="U164" s="36">
        <f>SUM(Tabla152[[#This Row],[Puntaje]],Tabla152[[#This Row],[Puntaje2]],Tabla152[[#This Row],[Puntaje3]],Tabla152[[#This Row],[Puntaje4]],Tabla152[[#This Row],[puntaje5]],Tabla152[[#This Row],[Puntaje6]])</f>
        <v>5703.75</v>
      </c>
    </row>
    <row r="165" spans="1:21" s="6" customFormat="1" x14ac:dyDescent="0.35">
      <c r="A165" s="11"/>
      <c r="B165" s="30" t="s">
        <v>291</v>
      </c>
      <c r="C165" s="30" t="s">
        <v>753</v>
      </c>
      <c r="D165" s="31" t="s">
        <v>2</v>
      </c>
      <c r="E165" s="32" t="s">
        <v>883</v>
      </c>
      <c r="F165" s="33" t="s">
        <v>801</v>
      </c>
      <c r="G165" s="34">
        <v>35607</v>
      </c>
      <c r="H165" s="31" t="s">
        <v>103</v>
      </c>
      <c r="I165" s="32"/>
      <c r="J165" s="32">
        <f>IF(Tabla152[[#This Row],[Posicion 1]]=0,0,0.975^(Tabla152[[#This Row],[Posicion 1]]-1)*3000)</f>
        <v>0</v>
      </c>
      <c r="K165" s="32"/>
      <c r="L165" s="32">
        <f>IF(Tabla152[[#This Row],[Posición2]]=0,0,0.975^(Tabla152[[#This Row],[Posición2]]-1)*3000)</f>
        <v>0</v>
      </c>
      <c r="M165" s="32"/>
      <c r="N165" s="32">
        <f>IF(Tabla152[[#This Row],[Posición3]]=0,0,0.975^(Tabla152[[#This Row],[Posición3]]-1)*3000)</f>
        <v>0</v>
      </c>
      <c r="O165" s="32"/>
      <c r="P165" s="32">
        <f>IF(Tabla152[[#This Row],[Posición4]]=0,0,0.975^(Tabla152[[#This Row],[Posición4]]-1)*3000)</f>
        <v>0</v>
      </c>
      <c r="Q165" s="32"/>
      <c r="R165" s="32">
        <f>IF(Tabla152[[#This Row],[Posición5]]=0,0,0.975^(Tabla152[[#This Row],[Posición5]]-1)*3000)</f>
        <v>0</v>
      </c>
      <c r="S165" s="31">
        <v>5</v>
      </c>
      <c r="T165" s="32">
        <f>IF(Tabla152[[#This Row],[Posición6]]=0,0,0.975^(Tabla152[[#This Row],[Posición6]]-1)*6000)</f>
        <v>5422.1273437499995</v>
      </c>
      <c r="U165" s="36">
        <f>SUM(Tabla152[[#This Row],[Puntaje]],Tabla152[[#This Row],[Puntaje2]],Tabla152[[#This Row],[Puntaje3]],Tabla152[[#This Row],[Puntaje4]],Tabla152[[#This Row],[puntaje5]],Tabla152[[#This Row],[Puntaje6]])</f>
        <v>5422.1273437499995</v>
      </c>
    </row>
    <row r="166" spans="1:21" x14ac:dyDescent="0.35">
      <c r="A166" s="11"/>
      <c r="B166" s="43" t="s">
        <v>291</v>
      </c>
      <c r="C166" s="43" t="s">
        <v>290</v>
      </c>
      <c r="D166" s="32" t="s">
        <v>2</v>
      </c>
      <c r="E166" s="32" t="s">
        <v>883</v>
      </c>
      <c r="F166" s="38" t="s">
        <v>471</v>
      </c>
      <c r="G166" s="39">
        <v>36074</v>
      </c>
      <c r="H166" s="31" t="s">
        <v>103</v>
      </c>
      <c r="I166" s="32"/>
      <c r="J166" s="32">
        <f>IF(Tabla152[[#This Row],[Posicion 1]]=0,0,0.975^(Tabla152[[#This Row],[Posicion 1]]-1)*3000)</f>
        <v>0</v>
      </c>
      <c r="K166" s="44">
        <v>1</v>
      </c>
      <c r="L166" s="32">
        <f>IF(Tabla152[[#This Row],[Posición2]]=0,0,0.975^(Tabla152[[#This Row],[Posición2]]-1)*3000)</f>
        <v>3000</v>
      </c>
      <c r="M166" s="32"/>
      <c r="N166" s="32">
        <f>IF(Tabla152[[#This Row],[Posición3]]=0,0,0.975^(Tabla152[[#This Row],[Posición3]]-1)*3000)</f>
        <v>0</v>
      </c>
      <c r="O166" s="32"/>
      <c r="P166" s="32">
        <f>IF(Tabla152[[#This Row],[Posición4]]=0,0,0.975^(Tabla152[[#This Row],[Posición4]]-1)*3000)</f>
        <v>0</v>
      </c>
      <c r="Q166" s="32"/>
      <c r="R166" s="32">
        <f>IF(Tabla152[[#This Row],[Posición5]]=0,0,0.975^(Tabla152[[#This Row],[Posición5]]-1)*3000)</f>
        <v>0</v>
      </c>
      <c r="S166" s="32"/>
      <c r="T166" s="32">
        <f>IF(Tabla152[[#This Row],[Posición6]]=0,0,0.975^(Tabla152[[#This Row],[Posición6]]-1)*6000)</f>
        <v>0</v>
      </c>
      <c r="U166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167" spans="1:21" s="6" customFormat="1" x14ac:dyDescent="0.35">
      <c r="A167" s="11"/>
      <c r="B167" s="30" t="s">
        <v>348</v>
      </c>
      <c r="C167" s="30" t="s">
        <v>410</v>
      </c>
      <c r="D167" s="32" t="s">
        <v>2</v>
      </c>
      <c r="E167" s="32" t="s">
        <v>883</v>
      </c>
      <c r="F167" s="31" t="s">
        <v>521</v>
      </c>
      <c r="G167" s="39">
        <v>34739</v>
      </c>
      <c r="H167" s="31" t="s">
        <v>103</v>
      </c>
      <c r="I167" s="32"/>
      <c r="J167" s="32">
        <f>IF(Tabla152[[#This Row],[Posicion 1]]=0,0,0.975^(Tabla152[[#This Row],[Posicion 1]]-1)*3000)</f>
        <v>0</v>
      </c>
      <c r="K167" s="32"/>
      <c r="L167" s="32">
        <f>IF(Tabla152[[#This Row],[Posición2]]=0,0,0.975^(Tabla152[[#This Row],[Posición2]]-1)*3000)</f>
        <v>0</v>
      </c>
      <c r="M167" s="31">
        <v>1</v>
      </c>
      <c r="N167" s="32">
        <f>IF(Tabla152[[#This Row],[Posición3]]=0,0,0.975^(Tabla152[[#This Row],[Posición3]]-1)*3000)</f>
        <v>3000</v>
      </c>
      <c r="O167" s="32"/>
      <c r="P167" s="32">
        <f>IF(Tabla152[[#This Row],[Posición4]]=0,0,0.975^(Tabla152[[#This Row],[Posición4]]-1)*3000)</f>
        <v>0</v>
      </c>
      <c r="Q167" s="32"/>
      <c r="R167" s="32">
        <f>IF(Tabla152[[#This Row],[Posición5]]=0,0,0.975^(Tabla152[[#This Row],[Posición5]]-1)*3000)</f>
        <v>0</v>
      </c>
      <c r="S167" s="32"/>
      <c r="T167" s="32">
        <f>IF(Tabla152[[#This Row],[Posición6]]=0,0,0.975^(Tabla152[[#This Row],[Posición6]]-1)*6000)</f>
        <v>0</v>
      </c>
      <c r="U167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168" spans="1:21" x14ac:dyDescent="0.35">
      <c r="A168" s="11"/>
      <c r="B168" s="30" t="s">
        <v>179</v>
      </c>
      <c r="C168" s="30" t="s">
        <v>400</v>
      </c>
      <c r="D168" s="32" t="s">
        <v>2</v>
      </c>
      <c r="E168" s="32" t="s">
        <v>883</v>
      </c>
      <c r="F168" s="31" t="s">
        <v>456</v>
      </c>
      <c r="G168" s="39">
        <v>35357</v>
      </c>
      <c r="H168" s="31" t="s">
        <v>103</v>
      </c>
      <c r="I168" s="32"/>
      <c r="J168" s="32">
        <f>IF(Tabla152[[#This Row],[Posicion 1]]=0,0,0.975^(Tabla152[[#This Row],[Posicion 1]]-1)*3000)</f>
        <v>0</v>
      </c>
      <c r="K168" s="32"/>
      <c r="L168" s="32">
        <f>IF(Tabla152[[#This Row],[Posición2]]=0,0,0.975^(Tabla152[[#This Row],[Posición2]]-1)*3000)</f>
        <v>0</v>
      </c>
      <c r="M168" s="31">
        <v>1</v>
      </c>
      <c r="N168" s="32">
        <f>IF(Tabla152[[#This Row],[Posición3]]=0,0,0.975^(Tabla152[[#This Row],[Posición3]]-1)*3000)</f>
        <v>3000</v>
      </c>
      <c r="O168" s="32"/>
      <c r="P168" s="32">
        <f>IF(Tabla152[[#This Row],[Posición4]]=0,0,0.975^(Tabla152[[#This Row],[Posición4]]-1)*3000)</f>
        <v>0</v>
      </c>
      <c r="Q168" s="32"/>
      <c r="R168" s="32">
        <f>IF(Tabla152[[#This Row],[Posición5]]=0,0,0.975^(Tabla152[[#This Row],[Posición5]]-1)*3000)</f>
        <v>0</v>
      </c>
      <c r="S168" s="32"/>
      <c r="T168" s="32">
        <f>IF(Tabla152[[#This Row],[Posición6]]=0,0,0.975^(Tabla152[[#This Row],[Posición6]]-1)*6000)</f>
        <v>0</v>
      </c>
      <c r="U168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169" spans="1:21" s="6" customFormat="1" x14ac:dyDescent="0.35">
      <c r="A169" s="11"/>
      <c r="B169" s="21" t="s">
        <v>322</v>
      </c>
      <c r="C169" s="22" t="s">
        <v>321</v>
      </c>
      <c r="D169" s="11" t="s">
        <v>2</v>
      </c>
      <c r="E169" s="11" t="s">
        <v>487</v>
      </c>
      <c r="F169" s="14" t="s">
        <v>487</v>
      </c>
      <c r="G169" s="10">
        <v>36386</v>
      </c>
      <c r="H169" s="18" t="s">
        <v>103</v>
      </c>
      <c r="I169" s="11"/>
      <c r="J169" s="11">
        <f>IF(Tabla152[[#This Row],[Posicion 1]]=0,0,0.975^(Tabla152[[#This Row],[Posicion 1]]-1)*3000)</f>
        <v>0</v>
      </c>
      <c r="K169" s="25">
        <v>2</v>
      </c>
      <c r="L169" s="11">
        <f>IF(Tabla152[[#This Row],[Posición2]]=0,0,0.975^(Tabla152[[#This Row],[Posición2]]-1)*3000)</f>
        <v>2925</v>
      </c>
      <c r="M169" s="11"/>
      <c r="N169" s="11">
        <f>IF(Tabla152[[#This Row],[Posición3]]=0,0,0.975^(Tabla152[[#This Row],[Posición3]]-1)*3000)</f>
        <v>0</v>
      </c>
      <c r="O169" s="11"/>
      <c r="P169" s="11">
        <f>IF(Tabla152[[#This Row],[Posición4]]=0,0,0.975^(Tabla152[[#This Row],[Posición4]]-1)*3000)</f>
        <v>0</v>
      </c>
      <c r="Q169" s="11"/>
      <c r="R169" s="11">
        <f>IF(Tabla152[[#This Row],[Posición5]]=0,0,0.975^(Tabla152[[#This Row],[Posición5]]-1)*3000)</f>
        <v>0</v>
      </c>
      <c r="S169" s="11"/>
      <c r="T169" s="11">
        <f>IF(Tabla152[[#This Row],[Posición6]]=0,0,0.975^(Tabla152[[#This Row],[Posición6]]-1)*6000)</f>
        <v>0</v>
      </c>
      <c r="U169" s="29">
        <f>SUM(Tabla152[[#This Row],[Puntaje]],Tabla152[[#This Row],[Puntaje2]],Tabla152[[#This Row],[Puntaje3]],Tabla152[[#This Row],[Puntaje4]],Tabla152[[#This Row],[puntaje5]],Tabla152[[#This Row],[Puntaje6]])</f>
        <v>2925</v>
      </c>
    </row>
    <row r="170" spans="1:21" x14ac:dyDescent="0.35">
      <c r="A170" s="11"/>
      <c r="B170" s="30" t="s">
        <v>174</v>
      </c>
      <c r="C170" s="30" t="s">
        <v>411</v>
      </c>
      <c r="D170" s="32" t="s">
        <v>2</v>
      </c>
      <c r="E170" s="32" t="s">
        <v>883</v>
      </c>
      <c r="F170" s="31" t="s">
        <v>522</v>
      </c>
      <c r="G170" s="39">
        <v>34861</v>
      </c>
      <c r="H170" s="31" t="s">
        <v>103</v>
      </c>
      <c r="I170" s="32"/>
      <c r="J170" s="32">
        <f>IF(Tabla152[[#This Row],[Posicion 1]]=0,0,0.975^(Tabla152[[#This Row],[Posicion 1]]-1)*3000)</f>
        <v>0</v>
      </c>
      <c r="K170" s="32"/>
      <c r="L170" s="32">
        <f>IF(Tabla152[[#This Row],[Posición2]]=0,0,0.975^(Tabla152[[#This Row],[Posición2]]-1)*3000)</f>
        <v>0</v>
      </c>
      <c r="M170" s="31">
        <v>2</v>
      </c>
      <c r="N170" s="32">
        <f>IF(Tabla152[[#This Row],[Posición3]]=0,0,0.975^(Tabla152[[#This Row],[Posición3]]-1)*3000)</f>
        <v>2925</v>
      </c>
      <c r="O170" s="32"/>
      <c r="P170" s="32">
        <f>IF(Tabla152[[#This Row],[Posición4]]=0,0,0.975^(Tabla152[[#This Row],[Posición4]]-1)*3000)</f>
        <v>0</v>
      </c>
      <c r="Q170" s="32"/>
      <c r="R170" s="32">
        <f>IF(Tabla152[[#This Row],[Posición5]]=0,0,0.975^(Tabla152[[#This Row],[Posición5]]-1)*3000)</f>
        <v>0</v>
      </c>
      <c r="S170" s="32"/>
      <c r="T170" s="32">
        <f>IF(Tabla152[[#This Row],[Posición6]]=0,0,0.975^(Tabla152[[#This Row],[Posición6]]-1)*6000)</f>
        <v>0</v>
      </c>
      <c r="U170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171" spans="1:21" s="6" customFormat="1" x14ac:dyDescent="0.35">
      <c r="A171" s="11"/>
      <c r="B171" s="30" t="s">
        <v>349</v>
      </c>
      <c r="C171" s="30" t="s">
        <v>412</v>
      </c>
      <c r="D171" s="32" t="s">
        <v>2</v>
      </c>
      <c r="E171" s="32" t="s">
        <v>883</v>
      </c>
      <c r="F171" s="31" t="s">
        <v>523</v>
      </c>
      <c r="G171" s="39">
        <v>36076</v>
      </c>
      <c r="H171" s="31" t="s">
        <v>103</v>
      </c>
      <c r="I171" s="32"/>
      <c r="J171" s="32">
        <f>IF(Tabla152[[#This Row],[Posicion 1]]=0,0,0.975^(Tabla152[[#This Row],[Posicion 1]]-1)*3000)</f>
        <v>0</v>
      </c>
      <c r="K171" s="32"/>
      <c r="L171" s="32">
        <f>IF(Tabla152[[#This Row],[Posición2]]=0,0,0.975^(Tabla152[[#This Row],[Posición2]]-1)*3000)</f>
        <v>0</v>
      </c>
      <c r="M171" s="31">
        <v>3</v>
      </c>
      <c r="N171" s="32">
        <f>IF(Tabla152[[#This Row],[Posición3]]=0,0,0.975^(Tabla152[[#This Row],[Posición3]]-1)*3000)</f>
        <v>2851.875</v>
      </c>
      <c r="O171" s="32"/>
      <c r="P171" s="32">
        <f>IF(Tabla152[[#This Row],[Posición4]]=0,0,0.975^(Tabla152[[#This Row],[Posición4]]-1)*3000)</f>
        <v>0</v>
      </c>
      <c r="Q171" s="32"/>
      <c r="R171" s="32">
        <f>IF(Tabla152[[#This Row],[Posición5]]=0,0,0.975^(Tabla152[[#This Row],[Posición5]]-1)*3000)</f>
        <v>0</v>
      </c>
      <c r="S171" s="32"/>
      <c r="T171" s="32">
        <f>IF(Tabla152[[#This Row],[Posición6]]=0,0,0.975^(Tabla152[[#This Row],[Posición6]]-1)*6000)</f>
        <v>0</v>
      </c>
      <c r="U171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172" spans="1:21" x14ac:dyDescent="0.35">
      <c r="A172" s="11"/>
      <c r="B172" s="41" t="s">
        <v>73</v>
      </c>
      <c r="C172" s="41" t="s">
        <v>647</v>
      </c>
      <c r="D172" s="32" t="s">
        <v>2</v>
      </c>
      <c r="E172" s="32" t="s">
        <v>883</v>
      </c>
      <c r="F172" s="31" t="s">
        <v>590</v>
      </c>
      <c r="G172" s="34"/>
      <c r="H172" s="31" t="s">
        <v>103</v>
      </c>
      <c r="I172" s="32"/>
      <c r="J172" s="32">
        <f>IF(Tabla152[[#This Row],[Posicion 1]]=0,0,0.975^(Tabla152[[#This Row],[Posicion 1]]-1)*3000)</f>
        <v>0</v>
      </c>
      <c r="K172" s="32"/>
      <c r="L172" s="32">
        <f>IF(Tabla152[[#This Row],[Posición2]]=0,0,0.975^(Tabla152[[#This Row],[Posición2]]-1)*3000)</f>
        <v>0</v>
      </c>
      <c r="M172" s="32"/>
      <c r="N172" s="32">
        <f>IF(Tabla152[[#This Row],[Posición3]]=0,0,0.975^(Tabla152[[#This Row],[Posición3]]-1)*3000)</f>
        <v>0</v>
      </c>
      <c r="O172" s="42">
        <v>3</v>
      </c>
      <c r="P172" s="32">
        <f>IF(Tabla152[[#This Row],[Posición4]]=0,0,0.975^(Tabla152[[#This Row],[Posición4]]-1)*3000)</f>
        <v>2851.875</v>
      </c>
      <c r="Q172" s="32"/>
      <c r="R172" s="32">
        <f>IF(Tabla152[[#This Row],[Posición5]]=0,0,0.975^(Tabla152[[#This Row],[Posición5]]-1)*3000)</f>
        <v>0</v>
      </c>
      <c r="S172" s="32"/>
      <c r="T172" s="32">
        <f>IF(Tabla152[[#This Row],[Posición6]]=0,0,0.975^(Tabla152[[#This Row],[Posición6]]-1)*6000)</f>
        <v>0</v>
      </c>
      <c r="U172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173" spans="1:21" s="6" customFormat="1" x14ac:dyDescent="0.35">
      <c r="A173" s="11"/>
      <c r="B173" s="30" t="s">
        <v>350</v>
      </c>
      <c r="C173" s="30" t="s">
        <v>413</v>
      </c>
      <c r="D173" s="32" t="s">
        <v>2</v>
      </c>
      <c r="E173" s="32" t="s">
        <v>883</v>
      </c>
      <c r="F173" s="31" t="s">
        <v>524</v>
      </c>
      <c r="G173" s="39">
        <v>36205</v>
      </c>
      <c r="H173" s="31" t="s">
        <v>103</v>
      </c>
      <c r="I173" s="32"/>
      <c r="J173" s="32">
        <f>IF(Tabla152[[#This Row],[Posicion 1]]=0,0,0.975^(Tabla152[[#This Row],[Posicion 1]]-1)*3000)</f>
        <v>0</v>
      </c>
      <c r="K173" s="32"/>
      <c r="L173" s="32">
        <f>IF(Tabla152[[#This Row],[Posición2]]=0,0,0.975^(Tabla152[[#This Row],[Posición2]]-1)*3000)</f>
        <v>0</v>
      </c>
      <c r="M173" s="31">
        <v>4</v>
      </c>
      <c r="N173" s="32">
        <f>IF(Tabla152[[#This Row],[Posición3]]=0,0,0.975^(Tabla152[[#This Row],[Posición3]]-1)*3000)</f>
        <v>2780.578125</v>
      </c>
      <c r="O173" s="32"/>
      <c r="P173" s="32">
        <f>IF(Tabla152[[#This Row],[Posición4]]=0,0,0.975^(Tabla152[[#This Row],[Posición4]]-1)*3000)</f>
        <v>0</v>
      </c>
      <c r="Q173" s="32"/>
      <c r="R173" s="32">
        <f>IF(Tabla152[[#This Row],[Posición5]]=0,0,0.975^(Tabla152[[#This Row],[Posición5]]-1)*3000)</f>
        <v>0</v>
      </c>
      <c r="S173" s="32"/>
      <c r="T173" s="32">
        <f>IF(Tabla152[[#This Row],[Posición6]]=0,0,0.975^(Tabla152[[#This Row],[Posición6]]-1)*6000)</f>
        <v>0</v>
      </c>
      <c r="U173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174" spans="1:21" x14ac:dyDescent="0.35">
      <c r="A174" s="11"/>
      <c r="B174" s="41" t="s">
        <v>654</v>
      </c>
      <c r="C174" s="41" t="s">
        <v>655</v>
      </c>
      <c r="D174" s="32" t="s">
        <v>2</v>
      </c>
      <c r="E174" s="32" t="s">
        <v>883</v>
      </c>
      <c r="F174" s="31" t="s">
        <v>594</v>
      </c>
      <c r="G174" s="34"/>
      <c r="H174" s="31" t="s">
        <v>103</v>
      </c>
      <c r="I174" s="32"/>
      <c r="J174" s="32">
        <f>IF(Tabla152[[#This Row],[Posicion 1]]=0,0,0.975^(Tabla152[[#This Row],[Posicion 1]]-1)*3000)</f>
        <v>0</v>
      </c>
      <c r="K174" s="32"/>
      <c r="L174" s="32">
        <f>IF(Tabla152[[#This Row],[Posición2]]=0,0,0.975^(Tabla152[[#This Row],[Posición2]]-1)*3000)</f>
        <v>0</v>
      </c>
      <c r="M174" s="32"/>
      <c r="N174" s="32">
        <f>IF(Tabla152[[#This Row],[Posición3]]=0,0,0.975^(Tabla152[[#This Row],[Posición3]]-1)*3000)</f>
        <v>0</v>
      </c>
      <c r="O174" s="42">
        <v>4</v>
      </c>
      <c r="P174" s="32">
        <f>IF(Tabla152[[#This Row],[Posición4]]=0,0,0.975^(Tabla152[[#This Row],[Posición4]]-1)*3000)</f>
        <v>2780.578125</v>
      </c>
      <c r="Q174" s="32"/>
      <c r="R174" s="32">
        <f>IF(Tabla152[[#This Row],[Posición5]]=0,0,0.975^(Tabla152[[#This Row],[Posición5]]-1)*3000)</f>
        <v>0</v>
      </c>
      <c r="S174" s="32"/>
      <c r="T174" s="32">
        <f>IF(Tabla152[[#This Row],[Posición6]]=0,0,0.975^(Tabla152[[#This Row],[Posición6]]-1)*6000)</f>
        <v>0</v>
      </c>
      <c r="U174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175" spans="1:21" s="6" customFormat="1" x14ac:dyDescent="0.35">
      <c r="A175" s="11"/>
      <c r="B175" s="17" t="s">
        <v>351</v>
      </c>
      <c r="C175" s="17" t="s">
        <v>414</v>
      </c>
      <c r="D175" s="11" t="s">
        <v>2</v>
      </c>
      <c r="E175" s="11" t="s">
        <v>525</v>
      </c>
      <c r="F175" s="18" t="s">
        <v>525</v>
      </c>
      <c r="G175" s="10">
        <v>35039</v>
      </c>
      <c r="H175" s="18" t="s">
        <v>103</v>
      </c>
      <c r="I175" s="11"/>
      <c r="J175" s="11">
        <f>IF(Tabla152[[#This Row],[Posicion 1]]=0,0,0.975^(Tabla152[[#This Row],[Posicion 1]]-1)*3000)</f>
        <v>0</v>
      </c>
      <c r="K175" s="11"/>
      <c r="L175" s="11">
        <f>IF(Tabla152[[#This Row],[Posición2]]=0,0,0.975^(Tabla152[[#This Row],[Posición2]]-1)*3000)</f>
        <v>0</v>
      </c>
      <c r="M175" s="18">
        <v>5</v>
      </c>
      <c r="N175" s="11">
        <f>IF(Tabla152[[#This Row],[Posición3]]=0,0,0.975^(Tabla152[[#This Row],[Posición3]]-1)*3000)</f>
        <v>2711.0636718749997</v>
      </c>
      <c r="O175" s="11"/>
      <c r="P175" s="11">
        <f>IF(Tabla152[[#This Row],[Posición4]]=0,0,0.975^(Tabla152[[#This Row],[Posición4]]-1)*3000)</f>
        <v>0</v>
      </c>
      <c r="Q175" s="11"/>
      <c r="R175" s="11">
        <f>IF(Tabla152[[#This Row],[Posición5]]=0,0,0.975^(Tabla152[[#This Row],[Posición5]]-1)*3000)</f>
        <v>0</v>
      </c>
      <c r="S175" s="11"/>
      <c r="T175" s="11">
        <f>IF(Tabla152[[#This Row],[Posición6]]=0,0,0.975^(Tabla152[[#This Row],[Posición6]]-1)*6000)</f>
        <v>0</v>
      </c>
      <c r="U175" s="29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176" spans="1:21" x14ac:dyDescent="0.35">
      <c r="A176" s="11"/>
      <c r="B176" s="30" t="s">
        <v>179</v>
      </c>
      <c r="C176" s="30" t="s">
        <v>415</v>
      </c>
      <c r="D176" s="32" t="s">
        <v>2</v>
      </c>
      <c r="E176" s="32" t="s">
        <v>883</v>
      </c>
      <c r="F176" s="31" t="s">
        <v>535</v>
      </c>
      <c r="G176" s="39">
        <v>34775</v>
      </c>
      <c r="H176" s="31" t="s">
        <v>103</v>
      </c>
      <c r="I176" s="32"/>
      <c r="J176" s="32">
        <f>IF(Tabla152[[#This Row],[Posicion 1]]=0,0,0.975^(Tabla152[[#This Row],[Posicion 1]]-1)*3000)</f>
        <v>0</v>
      </c>
      <c r="K176" s="32"/>
      <c r="L176" s="32">
        <f>IF(Tabla152[[#This Row],[Posición2]]=0,0,0.975^(Tabla152[[#This Row],[Posición2]]-1)*3000)</f>
        <v>0</v>
      </c>
      <c r="M176" s="31">
        <v>6</v>
      </c>
      <c r="N176" s="32">
        <f>IF(Tabla152[[#This Row],[Posición3]]=0,0,0.975^(Tabla152[[#This Row],[Posición3]]-1)*3000)</f>
        <v>2643.2870800781247</v>
      </c>
      <c r="O176" s="32"/>
      <c r="P176" s="32">
        <f>IF(Tabla152[[#This Row],[Posición4]]=0,0,0.975^(Tabla152[[#This Row],[Posición4]]-1)*3000)</f>
        <v>0</v>
      </c>
      <c r="Q176" s="32"/>
      <c r="R176" s="32">
        <f>IF(Tabla152[[#This Row],[Posición5]]=0,0,0.975^(Tabla152[[#This Row],[Posición5]]-1)*3000)</f>
        <v>0</v>
      </c>
      <c r="S176" s="32"/>
      <c r="T176" s="32">
        <f>IF(Tabla152[[#This Row],[Posición6]]=0,0,0.975^(Tabla152[[#This Row],[Posición6]]-1)*6000)</f>
        <v>0</v>
      </c>
      <c r="U176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177" spans="1:21" s="6" customFormat="1" x14ac:dyDescent="0.35">
      <c r="A177" s="11"/>
      <c r="B177" s="37" t="s">
        <v>240</v>
      </c>
      <c r="C177" s="37" t="s">
        <v>241</v>
      </c>
      <c r="D177" s="32" t="s">
        <v>2</v>
      </c>
      <c r="E177" s="32" t="s">
        <v>883</v>
      </c>
      <c r="F177" s="38" t="s">
        <v>148</v>
      </c>
      <c r="G177" s="39">
        <v>36120</v>
      </c>
      <c r="H177" s="31" t="s">
        <v>103</v>
      </c>
      <c r="I177" s="40">
        <v>16</v>
      </c>
      <c r="J177" s="32">
        <f>IF(Tabla152[[#This Row],[Posicion 1]]=0,0,0.975^(Tabla152[[#This Row],[Posicion 1]]-1)*3000)</f>
        <v>2052.0620566917701</v>
      </c>
      <c r="K177" s="32"/>
      <c r="L177" s="32">
        <f>IF(Tabla152[[#This Row],[Posición2]]=0,0,0.975^(Tabla152[[#This Row],[Posición2]]-1)*3000)</f>
        <v>0</v>
      </c>
      <c r="M177" s="32"/>
      <c r="N177" s="32">
        <f>IF(Tabla152[[#This Row],[Posición3]]=0,0,0.975^(Tabla152[[#This Row],[Posición3]]-1)*3000)</f>
        <v>0</v>
      </c>
      <c r="O177" s="32"/>
      <c r="P177" s="32">
        <f>IF(Tabla152[[#This Row],[Posición4]]=0,0,0.975^(Tabla152[[#This Row],[Posición4]]-1)*3000)</f>
        <v>0</v>
      </c>
      <c r="Q177" s="32"/>
      <c r="R177" s="32">
        <f>IF(Tabla152[[#This Row],[Posición5]]=0,0,0.975^(Tabla152[[#This Row],[Posición5]]-1)*3000)</f>
        <v>0</v>
      </c>
      <c r="S177" s="32"/>
      <c r="T177" s="32">
        <f>IF(Tabla152[[#This Row],[Posición6]]=0,0,0.975^(Tabla152[[#This Row],[Posición6]]-1)*6000)</f>
        <v>0</v>
      </c>
      <c r="U177" s="36">
        <f>SUM(Tabla152[[#This Row],[Puntaje]],Tabla152[[#This Row],[Puntaje2]],Tabla152[[#This Row],[Puntaje3]],Tabla152[[#This Row],[Puntaje4]],Tabla152[[#This Row],[puntaje5]],Tabla152[[#This Row],[Puntaje6]])</f>
        <v>2052.0620566917701</v>
      </c>
    </row>
    <row r="178" spans="1:21" x14ac:dyDescent="0.35">
      <c r="A178" s="11"/>
      <c r="B178" s="37" t="s">
        <v>213</v>
      </c>
      <c r="C178" s="37" t="s">
        <v>236</v>
      </c>
      <c r="D178" s="32" t="s">
        <v>2</v>
      </c>
      <c r="E178" s="32" t="s">
        <v>883</v>
      </c>
      <c r="F178" s="38" t="s">
        <v>145</v>
      </c>
      <c r="G178" s="39">
        <v>35031</v>
      </c>
      <c r="H178" s="31" t="s">
        <v>103</v>
      </c>
      <c r="I178" s="40">
        <v>45</v>
      </c>
      <c r="J178" s="32">
        <f>IF(Tabla152[[#This Row],[Posicion 1]]=0,0,0.975^(Tabla152[[#This Row],[Posicion 1]]-1)*3000)</f>
        <v>984.74627222655181</v>
      </c>
      <c r="K178" s="32"/>
      <c r="L178" s="32">
        <f>IF(Tabla152[[#This Row],[Posición2]]=0,0,0.975^(Tabla152[[#This Row],[Posición2]]-1)*3000)</f>
        <v>0</v>
      </c>
      <c r="M178" s="32"/>
      <c r="N178" s="32">
        <f>IF(Tabla152[[#This Row],[Posición3]]=0,0,0.975^(Tabla152[[#This Row],[Posición3]]-1)*3000)</f>
        <v>0</v>
      </c>
      <c r="O178" s="32"/>
      <c r="P178" s="32">
        <f>IF(Tabla152[[#This Row],[Posición4]]=0,0,0.975^(Tabla152[[#This Row],[Posición4]]-1)*3000)</f>
        <v>0</v>
      </c>
      <c r="Q178" s="32"/>
      <c r="R178" s="32">
        <f>IF(Tabla152[[#This Row],[Posición5]]=0,0,0.975^(Tabla152[[#This Row],[Posición5]]-1)*3000)</f>
        <v>0</v>
      </c>
      <c r="S178" s="32"/>
      <c r="T178" s="32">
        <f>IF(Tabla152[[#This Row],[Posición6]]=0,0,0.975^(Tabla152[[#This Row],[Posición6]]-1)*6000)</f>
        <v>0</v>
      </c>
      <c r="U178" s="36">
        <f>SUM(Tabla152[[#This Row],[Puntaje]],Tabla152[[#This Row],[Puntaje2]],Tabla152[[#This Row],[Puntaje3]],Tabla152[[#This Row],[Puntaje4]],Tabla152[[#This Row],[puntaje5]],Tabla152[[#This Row],[Puntaje6]])</f>
        <v>984.74627222655181</v>
      </c>
    </row>
    <row r="179" spans="1:21" s="6" customFormat="1" x14ac:dyDescent="0.35">
      <c r="A179" s="11"/>
      <c r="B179" s="37" t="s">
        <v>237</v>
      </c>
      <c r="C179" s="37" t="s">
        <v>238</v>
      </c>
      <c r="D179" s="32" t="s">
        <v>2</v>
      </c>
      <c r="E179" s="32" t="s">
        <v>883</v>
      </c>
      <c r="F179" s="38" t="s">
        <v>146</v>
      </c>
      <c r="G179" s="39">
        <v>34975</v>
      </c>
      <c r="H179" s="31" t="s">
        <v>103</v>
      </c>
      <c r="I179" s="40">
        <v>55</v>
      </c>
      <c r="J179" s="32">
        <f>IF(Tabla152[[#This Row],[Posicion 1]]=0,0,0.975^(Tabla152[[#This Row],[Posicion 1]]-1)*3000)</f>
        <v>764.48770015742912</v>
      </c>
      <c r="K179" s="32"/>
      <c r="L179" s="32">
        <f>IF(Tabla152[[#This Row],[Posición2]]=0,0,0.975^(Tabla152[[#This Row],[Posición2]]-1)*3000)</f>
        <v>0</v>
      </c>
      <c r="M179" s="32"/>
      <c r="N179" s="32">
        <f>IF(Tabla152[[#This Row],[Posición3]]=0,0,0.975^(Tabla152[[#This Row],[Posición3]]-1)*3000)</f>
        <v>0</v>
      </c>
      <c r="O179" s="32"/>
      <c r="P179" s="32">
        <f>IF(Tabla152[[#This Row],[Posición4]]=0,0,0.975^(Tabla152[[#This Row],[Posición4]]-1)*3000)</f>
        <v>0</v>
      </c>
      <c r="Q179" s="32"/>
      <c r="R179" s="32">
        <f>IF(Tabla152[[#This Row],[Posición5]]=0,0,0.975^(Tabla152[[#This Row],[Posición5]]-1)*3000)</f>
        <v>0</v>
      </c>
      <c r="S179" s="32"/>
      <c r="T179" s="32">
        <f>IF(Tabla152[[#This Row],[Posición6]]=0,0,0.975^(Tabla152[[#This Row],[Posición6]]-1)*6000)</f>
        <v>0</v>
      </c>
      <c r="U179" s="36">
        <f>SUM(Tabla152[[#This Row],[Puntaje]],Tabla152[[#This Row],[Puntaje2]],Tabla152[[#This Row],[Puntaje3]],Tabla152[[#This Row],[Puntaje4]],Tabla152[[#This Row],[puntaje5]],Tabla152[[#This Row],[Puntaje6]])</f>
        <v>764.48770015742912</v>
      </c>
    </row>
    <row r="180" spans="1:21" x14ac:dyDescent="0.35">
      <c r="A180" s="11"/>
      <c r="B180" s="37" t="s">
        <v>220</v>
      </c>
      <c r="C180" s="37" t="s">
        <v>239</v>
      </c>
      <c r="D180" s="32" t="s">
        <v>2</v>
      </c>
      <c r="E180" s="32" t="s">
        <v>883</v>
      </c>
      <c r="F180" s="38" t="s">
        <v>147</v>
      </c>
      <c r="G180" s="39">
        <v>35679</v>
      </c>
      <c r="H180" s="31" t="s">
        <v>103</v>
      </c>
      <c r="I180" s="40">
        <v>57</v>
      </c>
      <c r="J180" s="32">
        <f>IF(Tabla152[[#This Row],[Posicion 1]]=0,0,0.975^(Tabla152[[#This Row],[Posicion 1]]-1)*3000)</f>
        <v>726.74111996215606</v>
      </c>
      <c r="K180" s="32"/>
      <c r="L180" s="32">
        <f>IF(Tabla152[[#This Row],[Posición2]]=0,0,0.975^(Tabla152[[#This Row],[Posición2]]-1)*3000)</f>
        <v>0</v>
      </c>
      <c r="M180" s="32"/>
      <c r="N180" s="32">
        <f>IF(Tabla152[[#This Row],[Posición3]]=0,0,0.975^(Tabla152[[#This Row],[Posición3]]-1)*3000)</f>
        <v>0</v>
      </c>
      <c r="O180" s="32"/>
      <c r="P180" s="32">
        <f>IF(Tabla152[[#This Row],[Posición4]]=0,0,0.975^(Tabla152[[#This Row],[Posición4]]-1)*3000)</f>
        <v>0</v>
      </c>
      <c r="Q180" s="32"/>
      <c r="R180" s="32">
        <f>IF(Tabla152[[#This Row],[Posición5]]=0,0,0.975^(Tabla152[[#This Row],[Posición5]]-1)*3000)</f>
        <v>0</v>
      </c>
      <c r="S180" s="32"/>
      <c r="T180" s="32">
        <f>IF(Tabla152[[#This Row],[Posición6]]=0,0,0.975^(Tabla152[[#This Row],[Posición6]]-1)*6000)</f>
        <v>0</v>
      </c>
      <c r="U180" s="36">
        <f>SUM(Tabla152[[#This Row],[Puntaje]],Tabla152[[#This Row],[Puntaje2]],Tabla152[[#This Row],[Puntaje3]],Tabla152[[#This Row],[Puntaje4]],Tabla152[[#This Row],[puntaje5]],Tabla152[[#This Row],[Puntaje6]])</f>
        <v>726.74111996215606</v>
      </c>
    </row>
    <row r="181" spans="1:21" s="6" customFormat="1" x14ac:dyDescent="0.35">
      <c r="A181" s="11"/>
      <c r="B181" s="37" t="s">
        <v>242</v>
      </c>
      <c r="C181" s="37" t="s">
        <v>210</v>
      </c>
      <c r="D181" s="32" t="s">
        <v>2</v>
      </c>
      <c r="E181" s="32" t="s">
        <v>883</v>
      </c>
      <c r="F181" s="38" t="s">
        <v>149</v>
      </c>
      <c r="G181" s="39">
        <v>36119</v>
      </c>
      <c r="H181" s="31" t="s">
        <v>103</v>
      </c>
      <c r="I181" s="40">
        <v>59</v>
      </c>
      <c r="J181" s="32">
        <f>IF(Tabla152[[#This Row],[Posicion 1]]=0,0,0.975^(Tabla152[[#This Row],[Posicion 1]]-1)*3000)</f>
        <v>690.85827716402457</v>
      </c>
      <c r="K181" s="32"/>
      <c r="L181" s="32">
        <f>IF(Tabla152[[#This Row],[Posición2]]=0,0,0.975^(Tabla152[[#This Row],[Posición2]]-1)*3000)</f>
        <v>0</v>
      </c>
      <c r="M181" s="32"/>
      <c r="N181" s="32">
        <f>IF(Tabla152[[#This Row],[Posición3]]=0,0,0.975^(Tabla152[[#This Row],[Posición3]]-1)*3000)</f>
        <v>0</v>
      </c>
      <c r="O181" s="32"/>
      <c r="P181" s="32">
        <f>IF(Tabla152[[#This Row],[Posición4]]=0,0,0.975^(Tabla152[[#This Row],[Posición4]]-1)*3000)</f>
        <v>0</v>
      </c>
      <c r="Q181" s="32"/>
      <c r="R181" s="32">
        <f>IF(Tabla152[[#This Row],[Posición5]]=0,0,0.975^(Tabla152[[#This Row],[Posición5]]-1)*3000)</f>
        <v>0</v>
      </c>
      <c r="S181" s="32"/>
      <c r="T181" s="32">
        <f>IF(Tabla152[[#This Row],[Posición6]]=0,0,0.975^(Tabla152[[#This Row],[Posición6]]-1)*6000)</f>
        <v>0</v>
      </c>
      <c r="U181" s="36">
        <f>SUM(Tabla152[[#This Row],[Puntaje]],Tabla152[[#This Row],[Puntaje2]],Tabla152[[#This Row],[Puntaje3]],Tabla152[[#This Row],[Puntaje4]],Tabla152[[#This Row],[puntaje5]],Tabla152[[#This Row],[Puntaje6]])</f>
        <v>690.85827716402457</v>
      </c>
    </row>
    <row r="182" spans="1:21" x14ac:dyDescent="0.35">
      <c r="A182" s="11">
        <v>1</v>
      </c>
      <c r="B182" s="47" t="s">
        <v>224</v>
      </c>
      <c r="C182" s="47" t="s">
        <v>225</v>
      </c>
      <c r="D182" s="48" t="s">
        <v>2</v>
      </c>
      <c r="E182" s="48" t="s">
        <v>138</v>
      </c>
      <c r="F182" s="58" t="s">
        <v>138</v>
      </c>
      <c r="G182" s="50">
        <v>33529</v>
      </c>
      <c r="H182" s="56" t="s">
        <v>104</v>
      </c>
      <c r="I182" s="52">
        <v>18</v>
      </c>
      <c r="J182" s="48">
        <f>IF(Tabla152[[#This Row],[Posicion 1]]=0,0,0.975^(Tabla152[[#This Row],[Posicion 1]]-1)*3000)</f>
        <v>1950.741492642614</v>
      </c>
      <c r="K182" s="48"/>
      <c r="L182" s="48">
        <f>IF(Tabla152[[#This Row],[Posición2]]=0,0,0.975^(Tabla152[[#This Row],[Posición2]]-1)*3000)</f>
        <v>0</v>
      </c>
      <c r="M182" s="48"/>
      <c r="N182" s="48">
        <f>IF(Tabla152[[#This Row],[Posición3]]=0,0,0.975^(Tabla152[[#This Row],[Posición3]]-1)*3000)</f>
        <v>0</v>
      </c>
      <c r="O182" s="48"/>
      <c r="P182" s="48">
        <f>IF(Tabla152[[#This Row],[Posición4]]=0,0,0.975^(Tabla152[[#This Row],[Posición4]]-1)*3000)</f>
        <v>0</v>
      </c>
      <c r="Q182" s="48"/>
      <c r="R182" s="48">
        <f>IF(Tabla152[[#This Row],[Posición5]]=0,0,0.975^(Tabla152[[#This Row],[Posición5]]-1)*3000)</f>
        <v>0</v>
      </c>
      <c r="S182" s="48">
        <v>6</v>
      </c>
      <c r="T182" s="48">
        <f>IF(Tabla152[[#This Row],[Posición6]]=0,0,0.975^(Tabla152[[#This Row],[Posición6]]-1)*6000)</f>
        <v>5286.5741601562495</v>
      </c>
      <c r="U182" s="48">
        <f>SUM(Tabla152[[#This Row],[Puntaje]],Tabla152[[#This Row],[Puntaje2]],Tabla152[[#This Row],[Puntaje3]],Tabla152[[#This Row],[Puntaje4]],Tabla152[[#This Row],[puntaje5]],Tabla152[[#This Row],[Puntaje6]])</f>
        <v>7237.3156527988631</v>
      </c>
    </row>
    <row r="183" spans="1:21" s="6" customFormat="1" x14ac:dyDescent="0.35">
      <c r="A183" s="11"/>
      <c r="B183" s="41" t="s">
        <v>366</v>
      </c>
      <c r="C183" s="41" t="s">
        <v>639</v>
      </c>
      <c r="D183" s="32" t="s">
        <v>2</v>
      </c>
      <c r="E183" s="32" t="s">
        <v>883</v>
      </c>
      <c r="F183" s="31" t="s">
        <v>584</v>
      </c>
      <c r="G183" s="34"/>
      <c r="H183" s="31" t="s">
        <v>104</v>
      </c>
      <c r="I183" s="32"/>
      <c r="J183" s="32">
        <f>IF(Tabla152[[#This Row],[Posicion 1]]=0,0,0.975^(Tabla152[[#This Row],[Posicion 1]]-1)*3000)</f>
        <v>0</v>
      </c>
      <c r="K183" s="32"/>
      <c r="L183" s="32">
        <f>IF(Tabla152[[#This Row],[Posición2]]=0,0,0.975^(Tabla152[[#This Row],[Posición2]]-1)*3000)</f>
        <v>0</v>
      </c>
      <c r="M183" s="32"/>
      <c r="N183" s="32">
        <f>IF(Tabla152[[#This Row],[Posición3]]=0,0,0.975^(Tabla152[[#This Row],[Posición3]]-1)*3000)</f>
        <v>0</v>
      </c>
      <c r="O183" s="42">
        <v>3</v>
      </c>
      <c r="P183" s="32">
        <f>IF(Tabla152[[#This Row],[Posición4]]=0,0,0.975^(Tabla152[[#This Row],[Posición4]]-1)*3000)</f>
        <v>2851.875</v>
      </c>
      <c r="Q183" s="32">
        <v>3</v>
      </c>
      <c r="R183" s="32">
        <f>IF(Tabla152[[#This Row],[Posición5]]=0,0,0.975^(Tabla152[[#This Row],[Posición5]]-1)*3000)</f>
        <v>2851.875</v>
      </c>
      <c r="S183" s="32"/>
      <c r="T183" s="32">
        <f>IF(Tabla152[[#This Row],[Posición6]]=0,0,0.975^(Tabla152[[#This Row],[Posición6]]-1)*6000)</f>
        <v>0</v>
      </c>
      <c r="U183" s="36">
        <f>SUM(Tabla152[[#This Row],[Puntaje]],Tabla152[[#This Row],[Puntaje2]],Tabla152[[#This Row],[Puntaje3]],Tabla152[[#This Row],[Puntaje4]],Tabla152[[#This Row],[puntaje5]],Tabla152[[#This Row],[Puntaje6]])</f>
        <v>5703.75</v>
      </c>
    </row>
    <row r="184" spans="1:21" x14ac:dyDescent="0.35">
      <c r="A184" s="11"/>
      <c r="B184" s="30" t="s">
        <v>366</v>
      </c>
      <c r="C184" s="30" t="s">
        <v>754</v>
      </c>
      <c r="D184" s="31" t="s">
        <v>2</v>
      </c>
      <c r="E184" s="32" t="s">
        <v>883</v>
      </c>
      <c r="F184" s="33" t="s">
        <v>802</v>
      </c>
      <c r="G184" s="34">
        <v>33312</v>
      </c>
      <c r="H184" s="31" t="s">
        <v>104</v>
      </c>
      <c r="I184" s="32"/>
      <c r="J184" s="32">
        <f>IF(Tabla152[[#This Row],[Posicion 1]]=0,0,0.975^(Tabla152[[#This Row],[Posicion 1]]-1)*3000)</f>
        <v>0</v>
      </c>
      <c r="K184" s="32"/>
      <c r="L184" s="32">
        <f>IF(Tabla152[[#This Row],[Posición2]]=0,0,0.975^(Tabla152[[#This Row],[Posición2]]-1)*3000)</f>
        <v>0</v>
      </c>
      <c r="M184" s="32"/>
      <c r="N184" s="32">
        <f>IF(Tabla152[[#This Row],[Posición3]]=0,0,0.975^(Tabla152[[#This Row],[Posición3]]-1)*3000)</f>
        <v>0</v>
      </c>
      <c r="O184" s="32"/>
      <c r="P184" s="32">
        <f>IF(Tabla152[[#This Row],[Posición4]]=0,0,0.975^(Tabla152[[#This Row],[Posición4]]-1)*3000)</f>
        <v>0</v>
      </c>
      <c r="Q184" s="32"/>
      <c r="R184" s="32">
        <f>IF(Tabla152[[#This Row],[Posición5]]=0,0,0.975^(Tabla152[[#This Row],[Posición5]]-1)*3000)</f>
        <v>0</v>
      </c>
      <c r="S184" s="31">
        <v>3</v>
      </c>
      <c r="T184" s="32">
        <f>IF(Tabla152[[#This Row],[Posición6]]=0,0,0.975^(Tabla152[[#This Row],[Posición6]]-1)*6000)</f>
        <v>5703.75</v>
      </c>
      <c r="U184" s="36">
        <f>SUM(Tabla152[[#This Row],[Puntaje]],Tabla152[[#This Row],[Puntaje2]],Tabla152[[#This Row],[Puntaje3]],Tabla152[[#This Row],[Puntaje4]],Tabla152[[#This Row],[puntaje5]],Tabla152[[#This Row],[Puntaje6]])</f>
        <v>5703.75</v>
      </c>
    </row>
    <row r="185" spans="1:21" s="6" customFormat="1" x14ac:dyDescent="0.35">
      <c r="A185" s="11"/>
      <c r="B185" s="41" t="s">
        <v>318</v>
      </c>
      <c r="C185" s="41" t="s">
        <v>644</v>
      </c>
      <c r="D185" s="32" t="s">
        <v>2</v>
      </c>
      <c r="E185" s="32" t="s">
        <v>883</v>
      </c>
      <c r="F185" s="31" t="s">
        <v>588</v>
      </c>
      <c r="G185" s="34"/>
      <c r="H185" s="31" t="s">
        <v>104</v>
      </c>
      <c r="I185" s="32"/>
      <c r="J185" s="32">
        <f>IF(Tabla152[[#This Row],[Posicion 1]]=0,0,0.975^(Tabla152[[#This Row],[Posicion 1]]-1)*3000)</f>
        <v>0</v>
      </c>
      <c r="K185" s="32"/>
      <c r="L185" s="32">
        <f>IF(Tabla152[[#This Row],[Posición2]]=0,0,0.975^(Tabla152[[#This Row],[Posición2]]-1)*3000)</f>
        <v>0</v>
      </c>
      <c r="M185" s="32"/>
      <c r="N185" s="32">
        <f>IF(Tabla152[[#This Row],[Posición3]]=0,0,0.975^(Tabla152[[#This Row],[Posición3]]-1)*3000)</f>
        <v>0</v>
      </c>
      <c r="O185" s="42">
        <v>4</v>
      </c>
      <c r="P185" s="32">
        <f>IF(Tabla152[[#This Row],[Posición4]]=0,0,0.975^(Tabla152[[#This Row],[Posición4]]-1)*3000)</f>
        <v>2780.578125</v>
      </c>
      <c r="Q185" s="32">
        <v>5</v>
      </c>
      <c r="R185" s="32">
        <f>IF(Tabla152[[#This Row],[Posición5]]=0,0,0.975^(Tabla152[[#This Row],[Posición5]]-1)*3000)</f>
        <v>2711.0636718749997</v>
      </c>
      <c r="S185" s="32"/>
      <c r="T185" s="32">
        <f>IF(Tabla152[[#This Row],[Posición6]]=0,0,0.975^(Tabla152[[#This Row],[Posición6]]-1)*6000)</f>
        <v>0</v>
      </c>
      <c r="U185" s="36">
        <f>SUM(Tabla152[[#This Row],[Puntaje]],Tabla152[[#This Row],[Puntaje2]],Tabla152[[#This Row],[Puntaje3]],Tabla152[[#This Row],[Puntaje4]],Tabla152[[#This Row],[puntaje5]],Tabla152[[#This Row],[Puntaje6]])</f>
        <v>5491.6417968749993</v>
      </c>
    </row>
    <row r="186" spans="1:21" x14ac:dyDescent="0.35">
      <c r="A186" s="11"/>
      <c r="B186" s="13" t="s">
        <v>215</v>
      </c>
      <c r="C186" s="13" t="s">
        <v>234</v>
      </c>
      <c r="D186" s="11" t="s">
        <v>2</v>
      </c>
      <c r="E186" s="11" t="s">
        <v>143</v>
      </c>
      <c r="F186" s="9" t="s">
        <v>143</v>
      </c>
      <c r="G186" s="10">
        <v>33902</v>
      </c>
      <c r="H186" s="18" t="s">
        <v>104</v>
      </c>
      <c r="I186" s="16">
        <v>6</v>
      </c>
      <c r="J186" s="11">
        <f>IF(Tabla152[[#This Row],[Posicion 1]]=0,0,0.975^(Tabla152[[#This Row],[Posicion 1]]-1)*3000)</f>
        <v>2643.2870800781247</v>
      </c>
      <c r="K186" s="11"/>
      <c r="L186" s="11">
        <f>IF(Tabla152[[#This Row],[Posición2]]=0,0,0.975^(Tabla152[[#This Row],[Posición2]]-1)*3000)</f>
        <v>0</v>
      </c>
      <c r="M186" s="11">
        <v>4</v>
      </c>
      <c r="N186" s="11">
        <f>IF(Tabla152[[#This Row],[Posición3]]=0,0,0.975^(Tabla152[[#This Row],[Posición3]]-1)*3000)</f>
        <v>2780.578125</v>
      </c>
      <c r="O186" s="11"/>
      <c r="P186" s="11">
        <f>IF(Tabla152[[#This Row],[Posición4]]=0,0,0.975^(Tabla152[[#This Row],[Posición4]]-1)*3000)</f>
        <v>0</v>
      </c>
      <c r="Q186" s="11"/>
      <c r="R186" s="11">
        <f>IF(Tabla152[[#This Row],[Posición5]]=0,0,0.975^(Tabla152[[#This Row],[Posición5]]-1)*3000)</f>
        <v>0</v>
      </c>
      <c r="S186" s="11"/>
      <c r="T186" s="11">
        <f>IF(Tabla152[[#This Row],[Posición6]]=0,0,0.975^(Tabla152[[#This Row],[Posición6]]-1)*6000)</f>
        <v>0</v>
      </c>
      <c r="U186" s="29">
        <f>SUM(Tabla152[[#This Row],[Puntaje]],Tabla152[[#This Row],[Puntaje2]],Tabla152[[#This Row],[Puntaje3]],Tabla152[[#This Row],[Puntaje4]],Tabla152[[#This Row],[puntaje5]],Tabla152[[#This Row],[Puntaje6]])</f>
        <v>5423.8652050781247</v>
      </c>
    </row>
    <row r="187" spans="1:21" s="6" customFormat="1" x14ac:dyDescent="0.35">
      <c r="A187" s="11"/>
      <c r="B187" s="30" t="s">
        <v>755</v>
      </c>
      <c r="C187" s="30" t="s">
        <v>756</v>
      </c>
      <c r="D187" s="31" t="s">
        <v>2</v>
      </c>
      <c r="E187" s="32" t="s">
        <v>883</v>
      </c>
      <c r="F187" s="33" t="s">
        <v>803</v>
      </c>
      <c r="G187" s="34">
        <v>34641</v>
      </c>
      <c r="H187" s="31" t="s">
        <v>104</v>
      </c>
      <c r="I187" s="32"/>
      <c r="J187" s="32">
        <f>IF(Tabla152[[#This Row],[Posicion 1]]=0,0,0.975^(Tabla152[[#This Row],[Posicion 1]]-1)*3000)</f>
        <v>0</v>
      </c>
      <c r="K187" s="32"/>
      <c r="L187" s="32">
        <f>IF(Tabla152[[#This Row],[Posición2]]=0,0,0.975^(Tabla152[[#This Row],[Posición2]]-1)*3000)</f>
        <v>0</v>
      </c>
      <c r="M187" s="32"/>
      <c r="N187" s="32">
        <f>IF(Tabla152[[#This Row],[Posición3]]=0,0,0.975^(Tabla152[[#This Row],[Posición3]]-1)*3000)</f>
        <v>0</v>
      </c>
      <c r="O187" s="32"/>
      <c r="P187" s="32">
        <f>IF(Tabla152[[#This Row],[Posición4]]=0,0,0.975^(Tabla152[[#This Row],[Posición4]]-1)*3000)</f>
        <v>0</v>
      </c>
      <c r="Q187" s="32"/>
      <c r="R187" s="32">
        <f>IF(Tabla152[[#This Row],[Posición5]]=0,0,0.975^(Tabla152[[#This Row],[Posición5]]-1)*3000)</f>
        <v>0</v>
      </c>
      <c r="S187" s="31">
        <v>7</v>
      </c>
      <c r="T187" s="32">
        <f>IF(Tabla152[[#This Row],[Posición6]]=0,0,0.975^(Tabla152[[#This Row],[Posición6]]-1)*6000)</f>
        <v>5154.4098061523428</v>
      </c>
      <c r="U187" s="36">
        <f>SUM(Tabla152[[#This Row],[Puntaje]],Tabla152[[#This Row],[Puntaje2]],Tabla152[[#This Row],[Puntaje3]],Tabla152[[#This Row],[Puntaje4]],Tabla152[[#This Row],[puntaje5]],Tabla152[[#This Row],[Puntaje6]])</f>
        <v>5154.4098061523428</v>
      </c>
    </row>
    <row r="188" spans="1:21" x14ac:dyDescent="0.35">
      <c r="A188" s="11"/>
      <c r="B188" s="30" t="s">
        <v>369</v>
      </c>
      <c r="C188" s="30" t="s">
        <v>757</v>
      </c>
      <c r="D188" s="31" t="s">
        <v>2</v>
      </c>
      <c r="E188" s="32" t="s">
        <v>883</v>
      </c>
      <c r="F188" s="33" t="s">
        <v>804</v>
      </c>
      <c r="G188" s="34">
        <v>33180</v>
      </c>
      <c r="H188" s="31" t="s">
        <v>104</v>
      </c>
      <c r="I188" s="32"/>
      <c r="J188" s="32">
        <f>IF(Tabla152[[#This Row],[Posicion 1]]=0,0,0.975^(Tabla152[[#This Row],[Posicion 1]]-1)*3000)</f>
        <v>0</v>
      </c>
      <c r="K188" s="32"/>
      <c r="L188" s="32">
        <f>IF(Tabla152[[#This Row],[Posición2]]=0,0,0.975^(Tabla152[[#This Row],[Posición2]]-1)*3000)</f>
        <v>0</v>
      </c>
      <c r="M188" s="32"/>
      <c r="N188" s="32">
        <f>IF(Tabla152[[#This Row],[Posición3]]=0,0,0.975^(Tabla152[[#This Row],[Posición3]]-1)*3000)</f>
        <v>0</v>
      </c>
      <c r="O188" s="32"/>
      <c r="P188" s="32">
        <f>IF(Tabla152[[#This Row],[Posición4]]=0,0,0.975^(Tabla152[[#This Row],[Posición4]]-1)*3000)</f>
        <v>0</v>
      </c>
      <c r="Q188" s="32"/>
      <c r="R188" s="32">
        <f>IF(Tabla152[[#This Row],[Posición5]]=0,0,0.975^(Tabla152[[#This Row],[Posición5]]-1)*3000)</f>
        <v>0</v>
      </c>
      <c r="S188" s="31">
        <v>8</v>
      </c>
      <c r="T188" s="32">
        <f>IF(Tabla152[[#This Row],[Posición6]]=0,0,0.975^(Tabla152[[#This Row],[Posición6]]-1)*6000)</f>
        <v>5025.5495609985337</v>
      </c>
      <c r="U188" s="36">
        <f>SUM(Tabla152[[#This Row],[Puntaje]],Tabla152[[#This Row],[Puntaje2]],Tabla152[[#This Row],[Puntaje3]],Tabla152[[#This Row],[Puntaje4]],Tabla152[[#This Row],[puntaje5]],Tabla152[[#This Row],[Puntaje6]])</f>
        <v>5025.5495609985337</v>
      </c>
    </row>
    <row r="189" spans="1:21" s="6" customFormat="1" x14ac:dyDescent="0.35">
      <c r="A189" s="11"/>
      <c r="B189" s="17" t="s">
        <v>758</v>
      </c>
      <c r="C189" s="17" t="s">
        <v>759</v>
      </c>
      <c r="D189" s="18" t="s">
        <v>2</v>
      </c>
      <c r="E189" s="11" t="s">
        <v>805</v>
      </c>
      <c r="F189" s="19" t="s">
        <v>805</v>
      </c>
      <c r="G189" s="20">
        <v>33821</v>
      </c>
      <c r="H189" s="18" t="s">
        <v>104</v>
      </c>
      <c r="I189" s="11"/>
      <c r="J189" s="11">
        <f>IF(Tabla152[[#This Row],[Posicion 1]]=0,0,0.975^(Tabla152[[#This Row],[Posicion 1]]-1)*3000)</f>
        <v>0</v>
      </c>
      <c r="K189" s="11"/>
      <c r="L189" s="11">
        <f>IF(Tabla152[[#This Row],[Posición2]]=0,0,0.975^(Tabla152[[#This Row],[Posición2]]-1)*3000)</f>
        <v>0</v>
      </c>
      <c r="M189" s="11"/>
      <c r="N189" s="11">
        <f>IF(Tabla152[[#This Row],[Posición3]]=0,0,0.975^(Tabla152[[#This Row],[Posición3]]-1)*3000)</f>
        <v>0</v>
      </c>
      <c r="O189" s="11"/>
      <c r="P189" s="11">
        <f>IF(Tabla152[[#This Row],[Posición4]]=0,0,0.975^(Tabla152[[#This Row],[Posición4]]-1)*3000)</f>
        <v>0</v>
      </c>
      <c r="Q189" s="11"/>
      <c r="R189" s="11">
        <f>IF(Tabla152[[#This Row],[Posición5]]=0,0,0.975^(Tabla152[[#This Row],[Posición5]]-1)*3000)</f>
        <v>0</v>
      </c>
      <c r="S189" s="18">
        <v>9</v>
      </c>
      <c r="T189" s="11">
        <f>IF(Tabla152[[#This Row],[Posición6]]=0,0,0.975^(Tabla152[[#This Row],[Posición6]]-1)*6000)</f>
        <v>4899.9108219735708</v>
      </c>
      <c r="U189" s="29">
        <f>SUM(Tabla152[[#This Row],[Puntaje]],Tabla152[[#This Row],[Puntaje2]],Tabla152[[#This Row],[Puntaje3]],Tabla152[[#This Row],[Puntaje4]],Tabla152[[#This Row],[puntaje5]],Tabla152[[#This Row],[Puntaje6]])</f>
        <v>4899.9108219735708</v>
      </c>
    </row>
    <row r="190" spans="1:21" x14ac:dyDescent="0.35">
      <c r="A190" s="11"/>
      <c r="B190" s="43" t="s">
        <v>303</v>
      </c>
      <c r="C190" s="43" t="s">
        <v>314</v>
      </c>
      <c r="D190" s="32" t="s">
        <v>2</v>
      </c>
      <c r="E190" s="32" t="s">
        <v>883</v>
      </c>
      <c r="F190" s="38" t="s">
        <v>483</v>
      </c>
      <c r="G190" s="39">
        <v>34237</v>
      </c>
      <c r="H190" s="31" t="s">
        <v>104</v>
      </c>
      <c r="I190" s="32"/>
      <c r="J190" s="32">
        <f>IF(Tabla152[[#This Row],[Posicion 1]]=0,0,0.975^(Tabla152[[#This Row],[Posicion 1]]-1)*3000)</f>
        <v>0</v>
      </c>
      <c r="K190" s="44">
        <v>1</v>
      </c>
      <c r="L190" s="32">
        <f>IF(Tabla152[[#This Row],[Posición2]]=0,0,0.975^(Tabla152[[#This Row],[Posición2]]-1)*3000)</f>
        <v>3000</v>
      </c>
      <c r="M190" s="32"/>
      <c r="N190" s="32">
        <f>IF(Tabla152[[#This Row],[Posición3]]=0,0,0.975^(Tabla152[[#This Row],[Posición3]]-1)*3000)</f>
        <v>0</v>
      </c>
      <c r="O190" s="32"/>
      <c r="P190" s="32">
        <f>IF(Tabla152[[#This Row],[Posición4]]=0,0,0.975^(Tabla152[[#This Row],[Posición4]]-1)*3000)</f>
        <v>0</v>
      </c>
      <c r="Q190" s="32"/>
      <c r="R190" s="32">
        <f>IF(Tabla152[[#This Row],[Posición5]]=0,0,0.975^(Tabla152[[#This Row],[Posición5]]-1)*3000)</f>
        <v>0</v>
      </c>
      <c r="S190" s="32"/>
      <c r="T190" s="32">
        <f>IF(Tabla152[[#This Row],[Posición6]]=0,0,0.975^(Tabla152[[#This Row],[Posición6]]-1)*6000)</f>
        <v>0</v>
      </c>
      <c r="U190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191" spans="1:21" s="6" customFormat="1" x14ac:dyDescent="0.35">
      <c r="A191" s="11"/>
      <c r="B191" s="17" t="s">
        <v>352</v>
      </c>
      <c r="C191" s="17" t="s">
        <v>416</v>
      </c>
      <c r="D191" s="11" t="s">
        <v>2</v>
      </c>
      <c r="E191" s="11" t="s">
        <v>526</v>
      </c>
      <c r="F191" s="18" t="s">
        <v>526</v>
      </c>
      <c r="G191" s="10">
        <v>33393</v>
      </c>
      <c r="H191" s="18" t="s">
        <v>104</v>
      </c>
      <c r="I191" s="11"/>
      <c r="J191" s="11">
        <f>IF(Tabla152[[#This Row],[Posicion 1]]=0,0,0.975^(Tabla152[[#This Row],[Posicion 1]]-1)*3000)</f>
        <v>0</v>
      </c>
      <c r="K191" s="11"/>
      <c r="L191" s="11">
        <f>IF(Tabla152[[#This Row],[Posición2]]=0,0,0.975^(Tabla152[[#This Row],[Posición2]]-1)*3000)</f>
        <v>0</v>
      </c>
      <c r="M191" s="18">
        <v>1</v>
      </c>
      <c r="N191" s="11">
        <f>IF(Tabla152[[#This Row],[Posición3]]=0,0,0.975^(Tabla152[[#This Row],[Posición3]]-1)*3000)</f>
        <v>3000</v>
      </c>
      <c r="O191" s="11"/>
      <c r="P191" s="11">
        <f>IF(Tabla152[[#This Row],[Posición4]]=0,0,0.975^(Tabla152[[#This Row],[Posición4]]-1)*3000)</f>
        <v>0</v>
      </c>
      <c r="Q191" s="11"/>
      <c r="R191" s="11">
        <f>IF(Tabla152[[#This Row],[Posición5]]=0,0,0.975^(Tabla152[[#This Row],[Posición5]]-1)*3000)</f>
        <v>0</v>
      </c>
      <c r="S191" s="11"/>
      <c r="T191" s="11">
        <f>IF(Tabla152[[#This Row],[Posición6]]=0,0,0.975^(Tabla152[[#This Row],[Posición6]]-1)*6000)</f>
        <v>0</v>
      </c>
      <c r="U191" s="29">
        <f>SUM(Tabla152[[#This Row],[Puntaje]],Tabla152[[#This Row],[Puntaje2]],Tabla152[[#This Row],[Puntaje3]],Tabla152[[#This Row],[Puntaje4]],Tabla152[[#This Row],[puntaje5]],Tabla152[[#This Row],[Puntaje6]])</f>
        <v>3000</v>
      </c>
    </row>
    <row r="192" spans="1:21" x14ac:dyDescent="0.35">
      <c r="A192" s="11"/>
      <c r="B192" s="41" t="s">
        <v>177</v>
      </c>
      <c r="C192" s="41" t="s">
        <v>632</v>
      </c>
      <c r="D192" s="32" t="s">
        <v>2</v>
      </c>
      <c r="E192" s="32" t="s">
        <v>883</v>
      </c>
      <c r="F192" s="31" t="s">
        <v>579</v>
      </c>
      <c r="G192" s="34"/>
      <c r="H192" s="31" t="s">
        <v>104</v>
      </c>
      <c r="I192" s="32"/>
      <c r="J192" s="32">
        <f>IF(Tabla152[[#This Row],[Posicion 1]]=0,0,0.975^(Tabla152[[#This Row],[Posicion 1]]-1)*3000)</f>
        <v>0</v>
      </c>
      <c r="K192" s="32"/>
      <c r="L192" s="32">
        <f>IF(Tabla152[[#This Row],[Posición2]]=0,0,0.975^(Tabla152[[#This Row],[Posición2]]-1)*3000)</f>
        <v>0</v>
      </c>
      <c r="M192" s="32"/>
      <c r="N192" s="32">
        <f>IF(Tabla152[[#This Row],[Posición3]]=0,0,0.975^(Tabla152[[#This Row],[Posición3]]-1)*3000)</f>
        <v>0</v>
      </c>
      <c r="O192" s="42">
        <v>1</v>
      </c>
      <c r="P192" s="32">
        <f>IF(Tabla152[[#This Row],[Posición4]]=0,0,0.975^(Tabla152[[#This Row],[Posición4]]-1)*3000)</f>
        <v>3000</v>
      </c>
      <c r="Q192" s="32"/>
      <c r="R192" s="32">
        <f>IF(Tabla152[[#This Row],[Posición5]]=0,0,0.975^(Tabla152[[#This Row],[Posición5]]-1)*3000)</f>
        <v>0</v>
      </c>
      <c r="S192" s="32"/>
      <c r="T192" s="32">
        <f>IF(Tabla152[[#This Row],[Posición6]]=0,0,0.975^(Tabla152[[#This Row],[Posición6]]-1)*6000)</f>
        <v>0</v>
      </c>
      <c r="U192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193" spans="1:21" s="6" customFormat="1" x14ac:dyDescent="0.35">
      <c r="A193" s="11"/>
      <c r="B193" s="41" t="s">
        <v>257</v>
      </c>
      <c r="C193" s="41" t="s">
        <v>634</v>
      </c>
      <c r="D193" s="32" t="s">
        <v>2</v>
      </c>
      <c r="E193" s="32" t="s">
        <v>883</v>
      </c>
      <c r="F193" s="31" t="s">
        <v>581</v>
      </c>
      <c r="G193" s="34"/>
      <c r="H193" s="31" t="s">
        <v>104</v>
      </c>
      <c r="I193" s="32"/>
      <c r="J193" s="32">
        <f>IF(Tabla152[[#This Row],[Posicion 1]]=0,0,0.975^(Tabla152[[#This Row],[Posicion 1]]-1)*3000)</f>
        <v>0</v>
      </c>
      <c r="K193" s="32"/>
      <c r="L193" s="32">
        <f>IF(Tabla152[[#This Row],[Posición2]]=0,0,0.975^(Tabla152[[#This Row],[Posición2]]-1)*3000)</f>
        <v>0</v>
      </c>
      <c r="M193" s="32"/>
      <c r="N193" s="32">
        <f>IF(Tabla152[[#This Row],[Posición3]]=0,0,0.975^(Tabla152[[#This Row],[Posición3]]-1)*3000)</f>
        <v>0</v>
      </c>
      <c r="O193" s="42">
        <v>1</v>
      </c>
      <c r="P193" s="32">
        <f>IF(Tabla152[[#This Row],[Posición4]]=0,0,0.975^(Tabla152[[#This Row],[Posición4]]-1)*3000)</f>
        <v>3000</v>
      </c>
      <c r="Q193" s="32"/>
      <c r="R193" s="32">
        <f>IF(Tabla152[[#This Row],[Posición5]]=0,0,0.975^(Tabla152[[#This Row],[Posición5]]-1)*3000)</f>
        <v>0</v>
      </c>
      <c r="S193" s="32"/>
      <c r="T193" s="32">
        <f>IF(Tabla152[[#This Row],[Posición6]]=0,0,0.975^(Tabla152[[#This Row],[Posición6]]-1)*6000)</f>
        <v>0</v>
      </c>
      <c r="U193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194" spans="1:21" x14ac:dyDescent="0.35">
      <c r="A194" s="11"/>
      <c r="B194" s="30" t="s">
        <v>842</v>
      </c>
      <c r="C194" s="30" t="s">
        <v>841</v>
      </c>
      <c r="D194" s="31" t="s">
        <v>2</v>
      </c>
      <c r="E194" s="32" t="s">
        <v>883</v>
      </c>
      <c r="F194" s="45" t="s">
        <v>824</v>
      </c>
      <c r="G194" s="34">
        <v>33903</v>
      </c>
      <c r="H194" s="31" t="s">
        <v>104</v>
      </c>
      <c r="I194" s="32"/>
      <c r="J194" s="32">
        <f>IF(Tabla152[[#This Row],[Posicion 1]]=0,0,0.975^(Tabla152[[#This Row],[Posicion 1]]-1)*3000)</f>
        <v>0</v>
      </c>
      <c r="K194" s="32"/>
      <c r="L194" s="32">
        <f>IF(Tabla152[[#This Row],[Posición2]]=0,0,0.975^(Tabla152[[#This Row],[Posición2]]-1)*3000)</f>
        <v>0</v>
      </c>
      <c r="M194" s="32"/>
      <c r="N194" s="32">
        <f>IF(Tabla152[[#This Row],[Posición3]]=0,0,0.975^(Tabla152[[#This Row],[Posición3]]-1)*3000)</f>
        <v>0</v>
      </c>
      <c r="O194" s="32"/>
      <c r="P194" s="32">
        <f>IF(Tabla152[[#This Row],[Posición4]]=0,0,0.975^(Tabla152[[#This Row],[Posición4]]-1)*3000)</f>
        <v>0</v>
      </c>
      <c r="Q194" s="32">
        <v>1</v>
      </c>
      <c r="R194" s="32">
        <f>IF(Tabla152[[#This Row],[Posición5]]=0,0,0.975^(Tabla152[[#This Row],[Posición5]]-1)*3000)</f>
        <v>3000</v>
      </c>
      <c r="S194" s="32"/>
      <c r="T194" s="32">
        <f>IF(Tabla152[[#This Row],[Posición6]]=0,0,0.975^(Tabla152[[#This Row],[Posición6]]-1)*6000)</f>
        <v>0</v>
      </c>
      <c r="U194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195" spans="1:21" s="6" customFormat="1" x14ac:dyDescent="0.35">
      <c r="A195" s="11"/>
      <c r="B195" s="30" t="s">
        <v>353</v>
      </c>
      <c r="C195" s="30" t="s">
        <v>417</v>
      </c>
      <c r="D195" s="32" t="s">
        <v>2</v>
      </c>
      <c r="E195" s="32" t="s">
        <v>883</v>
      </c>
      <c r="F195" s="31" t="s">
        <v>527</v>
      </c>
      <c r="G195" s="39">
        <v>32939</v>
      </c>
      <c r="H195" s="31" t="s">
        <v>104</v>
      </c>
      <c r="I195" s="32"/>
      <c r="J195" s="32">
        <f>IF(Tabla152[[#This Row],[Posicion 1]]=0,0,0.975^(Tabla152[[#This Row],[Posicion 1]]-1)*3000)</f>
        <v>0</v>
      </c>
      <c r="K195" s="32"/>
      <c r="L195" s="32">
        <f>IF(Tabla152[[#This Row],[Posición2]]=0,0,0.975^(Tabla152[[#This Row],[Posición2]]-1)*3000)</f>
        <v>0</v>
      </c>
      <c r="M195" s="31">
        <v>2</v>
      </c>
      <c r="N195" s="32">
        <f>IF(Tabla152[[#This Row],[Posición3]]=0,0,0.975^(Tabla152[[#This Row],[Posición3]]-1)*3000)</f>
        <v>2925</v>
      </c>
      <c r="O195" s="32"/>
      <c r="P195" s="32">
        <f>IF(Tabla152[[#This Row],[Posición4]]=0,0,0.975^(Tabla152[[#This Row],[Posición4]]-1)*3000)</f>
        <v>0</v>
      </c>
      <c r="Q195" s="32"/>
      <c r="R195" s="32">
        <f>IF(Tabla152[[#This Row],[Posición5]]=0,0,0.975^(Tabla152[[#This Row],[Posición5]]-1)*3000)</f>
        <v>0</v>
      </c>
      <c r="S195" s="32"/>
      <c r="T195" s="32">
        <f>IF(Tabla152[[#This Row],[Posición6]]=0,0,0.975^(Tabla152[[#This Row],[Posición6]]-1)*6000)</f>
        <v>0</v>
      </c>
      <c r="U195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196" spans="1:21" x14ac:dyDescent="0.35">
      <c r="A196" s="11"/>
      <c r="B196" s="41" t="s">
        <v>353</v>
      </c>
      <c r="C196" s="41" t="s">
        <v>633</v>
      </c>
      <c r="D196" s="32" t="s">
        <v>2</v>
      </c>
      <c r="E196" s="32" t="s">
        <v>883</v>
      </c>
      <c r="F196" s="31" t="s">
        <v>580</v>
      </c>
      <c r="G196" s="34"/>
      <c r="H196" s="31" t="s">
        <v>104</v>
      </c>
      <c r="I196" s="32"/>
      <c r="J196" s="32">
        <f>IF(Tabla152[[#This Row],[Posicion 1]]=0,0,0.975^(Tabla152[[#This Row],[Posicion 1]]-1)*3000)</f>
        <v>0</v>
      </c>
      <c r="K196" s="32"/>
      <c r="L196" s="32">
        <f>IF(Tabla152[[#This Row],[Posición2]]=0,0,0.975^(Tabla152[[#This Row],[Posición2]]-1)*3000)</f>
        <v>0</v>
      </c>
      <c r="M196" s="32"/>
      <c r="N196" s="32">
        <f>IF(Tabla152[[#This Row],[Posición3]]=0,0,0.975^(Tabla152[[#This Row],[Posición3]]-1)*3000)</f>
        <v>0</v>
      </c>
      <c r="O196" s="42">
        <v>2</v>
      </c>
      <c r="P196" s="32">
        <f>IF(Tabla152[[#This Row],[Posición4]]=0,0,0.975^(Tabla152[[#This Row],[Posición4]]-1)*3000)</f>
        <v>2925</v>
      </c>
      <c r="Q196" s="32"/>
      <c r="R196" s="32">
        <f>IF(Tabla152[[#This Row],[Posición5]]=0,0,0.975^(Tabla152[[#This Row],[Posición5]]-1)*3000)</f>
        <v>0</v>
      </c>
      <c r="S196" s="32"/>
      <c r="T196" s="32">
        <f>IF(Tabla152[[#This Row],[Posición6]]=0,0,0.975^(Tabla152[[#This Row],[Posición6]]-1)*6000)</f>
        <v>0</v>
      </c>
      <c r="U196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197" spans="1:21" s="6" customFormat="1" x14ac:dyDescent="0.35">
      <c r="A197" s="11"/>
      <c r="B197" s="30" t="s">
        <v>845</v>
      </c>
      <c r="C197" s="30" t="s">
        <v>846</v>
      </c>
      <c r="D197" s="31" t="s">
        <v>2</v>
      </c>
      <c r="E197" s="32" t="s">
        <v>883</v>
      </c>
      <c r="F197" s="45" t="s">
        <v>826</v>
      </c>
      <c r="G197" s="34">
        <v>33782</v>
      </c>
      <c r="H197" s="31" t="s">
        <v>104</v>
      </c>
      <c r="I197" s="32"/>
      <c r="J197" s="32">
        <f>IF(Tabla152[[#This Row],[Posicion 1]]=0,0,0.975^(Tabla152[[#This Row],[Posicion 1]]-1)*3000)</f>
        <v>0</v>
      </c>
      <c r="K197" s="32"/>
      <c r="L197" s="32">
        <f>IF(Tabla152[[#This Row],[Posición2]]=0,0,0.975^(Tabla152[[#This Row],[Posición2]]-1)*3000)</f>
        <v>0</v>
      </c>
      <c r="M197" s="32"/>
      <c r="N197" s="32">
        <f>IF(Tabla152[[#This Row],[Posición3]]=0,0,0.975^(Tabla152[[#This Row],[Posición3]]-1)*3000)</f>
        <v>0</v>
      </c>
      <c r="O197" s="32"/>
      <c r="P197" s="32">
        <f>IF(Tabla152[[#This Row],[Posición4]]=0,0,0.975^(Tabla152[[#This Row],[Posición4]]-1)*3000)</f>
        <v>0</v>
      </c>
      <c r="Q197" s="32">
        <v>2</v>
      </c>
      <c r="R197" s="32">
        <f>IF(Tabla152[[#This Row],[Posición5]]=0,0,0.975^(Tabla152[[#This Row],[Posición5]]-1)*3000)</f>
        <v>2925</v>
      </c>
      <c r="S197" s="32"/>
      <c r="T197" s="32">
        <f>IF(Tabla152[[#This Row],[Posición6]]=0,0,0.975^(Tabla152[[#This Row],[Posición6]]-1)*6000)</f>
        <v>0</v>
      </c>
      <c r="U197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198" spans="1:21" x14ac:dyDescent="0.35">
      <c r="A198" s="11"/>
      <c r="B198" s="43" t="s">
        <v>299</v>
      </c>
      <c r="C198" s="43" t="s">
        <v>298</v>
      </c>
      <c r="D198" s="32" t="s">
        <v>2</v>
      </c>
      <c r="E198" s="32" t="s">
        <v>883</v>
      </c>
      <c r="F198" s="38" t="s">
        <v>574</v>
      </c>
      <c r="G198" s="39">
        <v>33495</v>
      </c>
      <c r="H198" s="31" t="s">
        <v>104</v>
      </c>
      <c r="I198" s="32"/>
      <c r="J198" s="32">
        <f>IF(Tabla152[[#This Row],[Posicion 1]]=0,0,0.975^(Tabla152[[#This Row],[Posicion 1]]-1)*3000)</f>
        <v>0</v>
      </c>
      <c r="K198" s="44">
        <v>3</v>
      </c>
      <c r="L198" s="32">
        <f>IF(Tabla152[[#This Row],[Posición2]]=0,0,0.975^(Tabla152[[#This Row],[Posición2]]-1)*3000)</f>
        <v>2851.875</v>
      </c>
      <c r="M198" s="32"/>
      <c r="N198" s="32">
        <f>IF(Tabla152[[#This Row],[Posición3]]=0,0,0.975^(Tabla152[[#This Row],[Posición3]]-1)*3000)</f>
        <v>0</v>
      </c>
      <c r="O198" s="32"/>
      <c r="P198" s="32">
        <f>IF(Tabla152[[#This Row],[Posición4]]=0,0,0.975^(Tabla152[[#This Row],[Posición4]]-1)*3000)</f>
        <v>0</v>
      </c>
      <c r="Q198" s="32"/>
      <c r="R198" s="32">
        <f>IF(Tabla152[[#This Row],[Posición5]]=0,0,0.975^(Tabla152[[#This Row],[Posición5]]-1)*3000)</f>
        <v>0</v>
      </c>
      <c r="S198" s="32"/>
      <c r="T198" s="32">
        <f>IF(Tabla152[[#This Row],[Posición6]]=0,0,0.975^(Tabla152[[#This Row],[Posición6]]-1)*6000)</f>
        <v>0</v>
      </c>
      <c r="U198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199" spans="1:21" s="6" customFormat="1" x14ac:dyDescent="0.35">
      <c r="A199" s="11"/>
      <c r="B199" s="30" t="s">
        <v>243</v>
      </c>
      <c r="C199" s="30" t="s">
        <v>418</v>
      </c>
      <c r="D199" s="32" t="s">
        <v>2</v>
      </c>
      <c r="E199" s="32" t="s">
        <v>883</v>
      </c>
      <c r="F199" s="31" t="s">
        <v>528</v>
      </c>
      <c r="G199" s="39">
        <v>34250</v>
      </c>
      <c r="H199" s="31" t="s">
        <v>104</v>
      </c>
      <c r="I199" s="32"/>
      <c r="J199" s="32">
        <f>IF(Tabla152[[#This Row],[Posicion 1]]=0,0,0.975^(Tabla152[[#This Row],[Posicion 1]]-1)*3000)</f>
        <v>0</v>
      </c>
      <c r="K199" s="32"/>
      <c r="L199" s="32">
        <f>IF(Tabla152[[#This Row],[Posición2]]=0,0,0.975^(Tabla152[[#This Row],[Posición2]]-1)*3000)</f>
        <v>0</v>
      </c>
      <c r="M199" s="31">
        <v>3</v>
      </c>
      <c r="N199" s="32">
        <f>IF(Tabla152[[#This Row],[Posición3]]=0,0,0.975^(Tabla152[[#This Row],[Posición3]]-1)*3000)</f>
        <v>2851.875</v>
      </c>
      <c r="O199" s="32"/>
      <c r="P199" s="32">
        <f>IF(Tabla152[[#This Row],[Posición4]]=0,0,0.975^(Tabla152[[#This Row],[Posición4]]-1)*3000)</f>
        <v>0</v>
      </c>
      <c r="Q199" s="32"/>
      <c r="R199" s="32">
        <f>IF(Tabla152[[#This Row],[Posición5]]=0,0,0.975^(Tabla152[[#This Row],[Posición5]]-1)*3000)</f>
        <v>0</v>
      </c>
      <c r="S199" s="32"/>
      <c r="T199" s="32">
        <f>IF(Tabla152[[#This Row],[Posición6]]=0,0,0.975^(Tabla152[[#This Row],[Posición6]]-1)*6000)</f>
        <v>0</v>
      </c>
      <c r="U199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200" spans="1:21" x14ac:dyDescent="0.35">
      <c r="A200" s="11"/>
      <c r="B200" s="30" t="s">
        <v>858</v>
      </c>
      <c r="C200" s="30" t="s">
        <v>859</v>
      </c>
      <c r="D200" s="31" t="s">
        <v>2</v>
      </c>
      <c r="E200" s="32" t="s">
        <v>883</v>
      </c>
      <c r="F200" s="45" t="s">
        <v>834</v>
      </c>
      <c r="G200" s="34">
        <v>34098</v>
      </c>
      <c r="H200" s="31" t="s">
        <v>104</v>
      </c>
      <c r="I200" s="32"/>
      <c r="J200" s="32">
        <f>IF(Tabla152[[#This Row],[Posicion 1]]=0,0,0.975^(Tabla152[[#This Row],[Posicion 1]]-1)*3000)</f>
        <v>0</v>
      </c>
      <c r="K200" s="32"/>
      <c r="L200" s="32">
        <f>IF(Tabla152[[#This Row],[Posición2]]=0,0,0.975^(Tabla152[[#This Row],[Posición2]]-1)*3000)</f>
        <v>0</v>
      </c>
      <c r="M200" s="32"/>
      <c r="N200" s="32">
        <f>IF(Tabla152[[#This Row],[Posición3]]=0,0,0.975^(Tabla152[[#This Row],[Posición3]]-1)*3000)</f>
        <v>0</v>
      </c>
      <c r="O200" s="32"/>
      <c r="P200" s="32">
        <f>IF(Tabla152[[#This Row],[Posición4]]=0,0,0.975^(Tabla152[[#This Row],[Posición4]]-1)*3000)</f>
        <v>0</v>
      </c>
      <c r="Q200" s="32">
        <v>4</v>
      </c>
      <c r="R200" s="32">
        <f>IF(Tabla152[[#This Row],[Posición5]]=0,0,0.975^(Tabla152[[#This Row],[Posición5]]-1)*3000)</f>
        <v>2780.578125</v>
      </c>
      <c r="S200" s="32"/>
      <c r="T200" s="32">
        <f>IF(Tabla152[[#This Row],[Posición6]]=0,0,0.975^(Tabla152[[#This Row],[Posición6]]-1)*6000)</f>
        <v>0</v>
      </c>
      <c r="U200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201" spans="1:21" s="6" customFormat="1" x14ac:dyDescent="0.35">
      <c r="A201" s="11"/>
      <c r="B201" s="13" t="s">
        <v>232</v>
      </c>
      <c r="C201" s="13" t="s">
        <v>233</v>
      </c>
      <c r="D201" s="11" t="s">
        <v>2</v>
      </c>
      <c r="E201" s="11" t="s">
        <v>142</v>
      </c>
      <c r="F201" s="9" t="s">
        <v>142</v>
      </c>
      <c r="G201" s="10">
        <v>33808</v>
      </c>
      <c r="H201" s="18" t="s">
        <v>104</v>
      </c>
      <c r="I201" s="16">
        <v>5</v>
      </c>
      <c r="J201" s="11">
        <f>IF(Tabla152[[#This Row],[Posicion 1]]=0,0,0.975^(Tabla152[[#This Row],[Posicion 1]]-1)*3000)</f>
        <v>2711.0636718749997</v>
      </c>
      <c r="K201" s="11"/>
      <c r="L201" s="11">
        <f>IF(Tabla152[[#This Row],[Posición2]]=0,0,0.975^(Tabla152[[#This Row],[Posición2]]-1)*3000)</f>
        <v>0</v>
      </c>
      <c r="M201" s="11"/>
      <c r="N201" s="11">
        <f>IF(Tabla152[[#This Row],[Posición3]]=0,0,0.975^(Tabla152[[#This Row],[Posición3]]-1)*3000)</f>
        <v>0</v>
      </c>
      <c r="O201" s="11"/>
      <c r="P201" s="11">
        <f>IF(Tabla152[[#This Row],[Posición4]]=0,0,0.975^(Tabla152[[#This Row],[Posición4]]-1)*3000)</f>
        <v>0</v>
      </c>
      <c r="Q201" s="11"/>
      <c r="R201" s="11">
        <f>IF(Tabla152[[#This Row],[Posición5]]=0,0,0.975^(Tabla152[[#This Row],[Posición5]]-1)*3000)</f>
        <v>0</v>
      </c>
      <c r="S201" s="11"/>
      <c r="T201" s="11">
        <f>IF(Tabla152[[#This Row],[Posición6]]=0,0,0.975^(Tabla152[[#This Row],[Posición6]]-1)*6000)</f>
        <v>0</v>
      </c>
      <c r="U201" s="29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202" spans="1:21" x14ac:dyDescent="0.35">
      <c r="A202" s="11"/>
      <c r="B202" s="30" t="s">
        <v>331</v>
      </c>
      <c r="C202" s="30" t="s">
        <v>419</v>
      </c>
      <c r="D202" s="32" t="s">
        <v>2</v>
      </c>
      <c r="E202" s="32" t="s">
        <v>883</v>
      </c>
      <c r="F202" s="31" t="s">
        <v>529</v>
      </c>
      <c r="G202" s="39">
        <v>34294</v>
      </c>
      <c r="H202" s="31" t="s">
        <v>104</v>
      </c>
      <c r="I202" s="32"/>
      <c r="J202" s="32">
        <f>IF(Tabla152[[#This Row],[Posicion 1]]=0,0,0.975^(Tabla152[[#This Row],[Posicion 1]]-1)*3000)</f>
        <v>0</v>
      </c>
      <c r="K202" s="32"/>
      <c r="L202" s="32">
        <f>IF(Tabla152[[#This Row],[Posición2]]=0,0,0.975^(Tabla152[[#This Row],[Posición2]]-1)*3000)</f>
        <v>0</v>
      </c>
      <c r="M202" s="31">
        <v>5</v>
      </c>
      <c r="N202" s="32">
        <f>IF(Tabla152[[#This Row],[Posición3]]=0,0,0.975^(Tabla152[[#This Row],[Posición3]]-1)*3000)</f>
        <v>2711.0636718749997</v>
      </c>
      <c r="O202" s="32"/>
      <c r="P202" s="32">
        <f>IF(Tabla152[[#This Row],[Posición4]]=0,0,0.975^(Tabla152[[#This Row],[Posición4]]-1)*3000)</f>
        <v>0</v>
      </c>
      <c r="Q202" s="32"/>
      <c r="R202" s="32">
        <f>IF(Tabla152[[#This Row],[Posición5]]=0,0,0.975^(Tabla152[[#This Row],[Posición5]]-1)*3000)</f>
        <v>0</v>
      </c>
      <c r="S202" s="32"/>
      <c r="T202" s="32">
        <f>IF(Tabla152[[#This Row],[Posición6]]=0,0,0.975^(Tabla152[[#This Row],[Posición6]]-1)*6000)</f>
        <v>0</v>
      </c>
      <c r="U202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203" spans="1:21" s="6" customFormat="1" x14ac:dyDescent="0.35">
      <c r="A203" s="11"/>
      <c r="B203" s="41" t="s">
        <v>652</v>
      </c>
      <c r="C203" s="41" t="s">
        <v>653</v>
      </c>
      <c r="D203" s="32" t="s">
        <v>2</v>
      </c>
      <c r="E203" s="32" t="s">
        <v>883</v>
      </c>
      <c r="F203" s="31" t="s">
        <v>593</v>
      </c>
      <c r="G203" s="34"/>
      <c r="H203" s="31" t="s">
        <v>104</v>
      </c>
      <c r="I203" s="32"/>
      <c r="J203" s="32">
        <f>IF(Tabla152[[#This Row],[Posicion 1]]=0,0,0.975^(Tabla152[[#This Row],[Posicion 1]]-1)*3000)</f>
        <v>0</v>
      </c>
      <c r="K203" s="32"/>
      <c r="L203" s="32">
        <f>IF(Tabla152[[#This Row],[Posición2]]=0,0,0.975^(Tabla152[[#This Row],[Posición2]]-1)*3000)</f>
        <v>0</v>
      </c>
      <c r="M203" s="32"/>
      <c r="N203" s="32">
        <f>IF(Tabla152[[#This Row],[Posición3]]=0,0,0.975^(Tabla152[[#This Row],[Posición3]]-1)*3000)</f>
        <v>0</v>
      </c>
      <c r="O203" s="42">
        <v>5</v>
      </c>
      <c r="P203" s="32">
        <f>IF(Tabla152[[#This Row],[Posición4]]=0,0,0.975^(Tabla152[[#This Row],[Posición4]]-1)*3000)</f>
        <v>2711.0636718749997</v>
      </c>
      <c r="Q203" s="32"/>
      <c r="R203" s="32">
        <f>IF(Tabla152[[#This Row],[Posición5]]=0,0,0.975^(Tabla152[[#This Row],[Posición5]]-1)*3000)</f>
        <v>0</v>
      </c>
      <c r="S203" s="32"/>
      <c r="T203" s="32">
        <f>IF(Tabla152[[#This Row],[Posición6]]=0,0,0.975^(Tabla152[[#This Row],[Posición6]]-1)*6000)</f>
        <v>0</v>
      </c>
      <c r="U203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204" spans="1:21" x14ac:dyDescent="0.35">
      <c r="A204" s="11"/>
      <c r="B204" s="30" t="s">
        <v>354</v>
      </c>
      <c r="C204" s="30" t="s">
        <v>420</v>
      </c>
      <c r="D204" s="32" t="s">
        <v>2</v>
      </c>
      <c r="E204" s="32" t="s">
        <v>883</v>
      </c>
      <c r="F204" s="31" t="s">
        <v>536</v>
      </c>
      <c r="G204" s="39">
        <v>33976</v>
      </c>
      <c r="H204" s="31" t="s">
        <v>104</v>
      </c>
      <c r="I204" s="32"/>
      <c r="J204" s="32">
        <f>IF(Tabla152[[#This Row],[Posicion 1]]=0,0,0.975^(Tabla152[[#This Row],[Posicion 1]]-1)*3000)</f>
        <v>0</v>
      </c>
      <c r="K204" s="32"/>
      <c r="L204" s="32">
        <f>IF(Tabla152[[#This Row],[Posición2]]=0,0,0.975^(Tabla152[[#This Row],[Posición2]]-1)*3000)</f>
        <v>0</v>
      </c>
      <c r="M204" s="31">
        <v>6</v>
      </c>
      <c r="N204" s="32">
        <f>IF(Tabla152[[#This Row],[Posición3]]=0,0,0.975^(Tabla152[[#This Row],[Posición3]]-1)*3000)</f>
        <v>2643.2870800781247</v>
      </c>
      <c r="O204" s="32"/>
      <c r="P204" s="32">
        <f>IF(Tabla152[[#This Row],[Posición4]]=0,0,0.975^(Tabla152[[#This Row],[Posición4]]-1)*3000)</f>
        <v>0</v>
      </c>
      <c r="Q204" s="32"/>
      <c r="R204" s="32">
        <f>IF(Tabla152[[#This Row],[Posición5]]=0,0,0.975^(Tabla152[[#This Row],[Posición5]]-1)*3000)</f>
        <v>0</v>
      </c>
      <c r="S204" s="32"/>
      <c r="T204" s="32">
        <f>IF(Tabla152[[#This Row],[Posición6]]=0,0,0.975^(Tabla152[[#This Row],[Posición6]]-1)*6000)</f>
        <v>0</v>
      </c>
      <c r="U204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205" spans="1:21" s="6" customFormat="1" x14ac:dyDescent="0.35">
      <c r="A205" s="11"/>
      <c r="B205" s="41" t="s">
        <v>671</v>
      </c>
      <c r="C205" s="41" t="s">
        <v>672</v>
      </c>
      <c r="D205" s="32" t="s">
        <v>2</v>
      </c>
      <c r="E205" s="32" t="s">
        <v>883</v>
      </c>
      <c r="F205" s="31" t="s">
        <v>604</v>
      </c>
      <c r="G205" s="34"/>
      <c r="H205" s="31" t="s">
        <v>104</v>
      </c>
      <c r="I205" s="32"/>
      <c r="J205" s="32">
        <f>IF(Tabla152[[#This Row],[Posicion 1]]=0,0,0.975^(Tabla152[[#This Row],[Posicion 1]]-1)*3000)</f>
        <v>0</v>
      </c>
      <c r="K205" s="32"/>
      <c r="L205" s="32">
        <f>IF(Tabla152[[#This Row],[Posición2]]=0,0,0.975^(Tabla152[[#This Row],[Posición2]]-1)*3000)</f>
        <v>0</v>
      </c>
      <c r="M205" s="32"/>
      <c r="N205" s="32">
        <f>IF(Tabla152[[#This Row],[Posición3]]=0,0,0.975^(Tabla152[[#This Row],[Posición3]]-1)*3000)</f>
        <v>0</v>
      </c>
      <c r="O205" s="42">
        <v>6</v>
      </c>
      <c r="P205" s="32">
        <f>IF(Tabla152[[#This Row],[Posición4]]=0,0,0.975^(Tabla152[[#This Row],[Posición4]]-1)*3000)</f>
        <v>2643.2870800781247</v>
      </c>
      <c r="Q205" s="32"/>
      <c r="R205" s="32">
        <f>IF(Tabla152[[#This Row],[Posición5]]=0,0,0.975^(Tabla152[[#This Row],[Posición5]]-1)*3000)</f>
        <v>0</v>
      </c>
      <c r="S205" s="32"/>
      <c r="T205" s="32">
        <f>IF(Tabla152[[#This Row],[Posición6]]=0,0,0.975^(Tabla152[[#This Row],[Posición6]]-1)*6000)</f>
        <v>0</v>
      </c>
      <c r="U205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206" spans="1:21" x14ac:dyDescent="0.35">
      <c r="A206" s="11"/>
      <c r="B206" s="30" t="s">
        <v>291</v>
      </c>
      <c r="C206" s="30" t="s">
        <v>860</v>
      </c>
      <c r="D206" s="31" t="s">
        <v>2</v>
      </c>
      <c r="E206" s="32" t="s">
        <v>883</v>
      </c>
      <c r="F206" s="45" t="s">
        <v>835</v>
      </c>
      <c r="G206" s="34">
        <v>33691</v>
      </c>
      <c r="H206" s="31" t="s">
        <v>104</v>
      </c>
      <c r="I206" s="32"/>
      <c r="J206" s="32">
        <f>IF(Tabla152[[#This Row],[Posicion 1]]=0,0,0.975^(Tabla152[[#This Row],[Posicion 1]]-1)*3000)</f>
        <v>0</v>
      </c>
      <c r="K206" s="32"/>
      <c r="L206" s="32">
        <f>IF(Tabla152[[#This Row],[Posición2]]=0,0,0.975^(Tabla152[[#This Row],[Posición2]]-1)*3000)</f>
        <v>0</v>
      </c>
      <c r="M206" s="32"/>
      <c r="N206" s="32">
        <f>IF(Tabla152[[#This Row],[Posición3]]=0,0,0.975^(Tabla152[[#This Row],[Posición3]]-1)*3000)</f>
        <v>0</v>
      </c>
      <c r="O206" s="32"/>
      <c r="P206" s="32">
        <f>IF(Tabla152[[#This Row],[Posición4]]=0,0,0.975^(Tabla152[[#This Row],[Posición4]]-1)*3000)</f>
        <v>0</v>
      </c>
      <c r="Q206" s="32">
        <v>6</v>
      </c>
      <c r="R206" s="32">
        <f>IF(Tabla152[[#This Row],[Posición5]]=0,0,0.975^(Tabla152[[#This Row],[Posición5]]-1)*3000)</f>
        <v>2643.2870800781247</v>
      </c>
      <c r="S206" s="32"/>
      <c r="T206" s="32">
        <f>IF(Tabla152[[#This Row],[Posición6]]=0,0,0.975^(Tabla152[[#This Row],[Posición6]]-1)*6000)</f>
        <v>0</v>
      </c>
      <c r="U206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207" spans="1:21" s="6" customFormat="1" x14ac:dyDescent="0.35">
      <c r="A207" s="11"/>
      <c r="B207" s="30" t="s">
        <v>355</v>
      </c>
      <c r="C207" s="30" t="s">
        <v>421</v>
      </c>
      <c r="D207" s="32" t="s">
        <v>2</v>
      </c>
      <c r="E207" s="32" t="s">
        <v>883</v>
      </c>
      <c r="F207" s="31" t="s">
        <v>537</v>
      </c>
      <c r="G207" s="39">
        <v>33781</v>
      </c>
      <c r="H207" s="31" t="s">
        <v>104</v>
      </c>
      <c r="I207" s="32"/>
      <c r="J207" s="32">
        <f>IF(Tabla152[[#This Row],[Posicion 1]]=0,0,0.975^(Tabla152[[#This Row],[Posicion 1]]-1)*3000)</f>
        <v>0</v>
      </c>
      <c r="K207" s="32"/>
      <c r="L207" s="32">
        <f>IF(Tabla152[[#This Row],[Posición2]]=0,0,0.975^(Tabla152[[#This Row],[Posición2]]-1)*3000)</f>
        <v>0</v>
      </c>
      <c r="M207" s="31">
        <v>7</v>
      </c>
      <c r="N207" s="32">
        <f>IF(Tabla152[[#This Row],[Posición3]]=0,0,0.975^(Tabla152[[#This Row],[Posición3]]-1)*3000)</f>
        <v>2577.2049030761714</v>
      </c>
      <c r="O207" s="32"/>
      <c r="P207" s="32">
        <f>IF(Tabla152[[#This Row],[Posición4]]=0,0,0.975^(Tabla152[[#This Row],[Posición4]]-1)*3000)</f>
        <v>0</v>
      </c>
      <c r="Q207" s="32"/>
      <c r="R207" s="32">
        <f>IF(Tabla152[[#This Row],[Posición5]]=0,0,0.975^(Tabla152[[#This Row],[Posición5]]-1)*3000)</f>
        <v>0</v>
      </c>
      <c r="S207" s="32"/>
      <c r="T207" s="32">
        <f>IF(Tabla152[[#This Row],[Posición6]]=0,0,0.975^(Tabla152[[#This Row],[Posición6]]-1)*6000)</f>
        <v>0</v>
      </c>
      <c r="U207" s="36">
        <f>SUM(Tabla152[[#This Row],[Puntaje]],Tabla152[[#This Row],[Puntaje2]],Tabla152[[#This Row],[Puntaje3]],Tabla152[[#This Row],[Puntaje4]],Tabla152[[#This Row],[puntaje5]],Tabla152[[#This Row],[Puntaje6]])</f>
        <v>2577.2049030761714</v>
      </c>
    </row>
    <row r="208" spans="1:21" x14ac:dyDescent="0.35">
      <c r="A208" s="11"/>
      <c r="B208" s="41" t="s">
        <v>678</v>
      </c>
      <c r="C208" s="41" t="s">
        <v>679</v>
      </c>
      <c r="D208" s="32" t="s">
        <v>2</v>
      </c>
      <c r="E208" s="32" t="s">
        <v>883</v>
      </c>
      <c r="F208" s="31" t="s">
        <v>608</v>
      </c>
      <c r="G208" s="34"/>
      <c r="H208" s="31" t="s">
        <v>104</v>
      </c>
      <c r="I208" s="32"/>
      <c r="J208" s="32">
        <f>IF(Tabla152[[#This Row],[Posicion 1]]=0,0,0.975^(Tabla152[[#This Row],[Posicion 1]]-1)*3000)</f>
        <v>0</v>
      </c>
      <c r="K208" s="32"/>
      <c r="L208" s="32">
        <f>IF(Tabla152[[#This Row],[Posición2]]=0,0,0.975^(Tabla152[[#This Row],[Posición2]]-1)*3000)</f>
        <v>0</v>
      </c>
      <c r="M208" s="32"/>
      <c r="N208" s="32">
        <f>IF(Tabla152[[#This Row],[Posición3]]=0,0,0.975^(Tabla152[[#This Row],[Posición3]]-1)*3000)</f>
        <v>0</v>
      </c>
      <c r="O208" s="42">
        <v>7</v>
      </c>
      <c r="P208" s="32">
        <f>IF(Tabla152[[#This Row],[Posición4]]=0,0,0.975^(Tabla152[[#This Row],[Posición4]]-1)*3000)</f>
        <v>2577.2049030761714</v>
      </c>
      <c r="Q208" s="32"/>
      <c r="R208" s="32">
        <f>IF(Tabla152[[#This Row],[Posición5]]=0,0,0.975^(Tabla152[[#This Row],[Posición5]]-1)*3000)</f>
        <v>0</v>
      </c>
      <c r="S208" s="32"/>
      <c r="T208" s="32">
        <f>IF(Tabla152[[#This Row],[Posición6]]=0,0,0.975^(Tabla152[[#This Row],[Posición6]]-1)*6000)</f>
        <v>0</v>
      </c>
      <c r="U208" s="36">
        <f>SUM(Tabla152[[#This Row],[Puntaje]],Tabla152[[#This Row],[Puntaje2]],Tabla152[[#This Row],[Puntaje3]],Tabla152[[#This Row],[Puntaje4]],Tabla152[[#This Row],[puntaje5]],Tabla152[[#This Row],[Puntaje6]])</f>
        <v>2577.2049030761714</v>
      </c>
    </row>
    <row r="209" spans="1:21" s="6" customFormat="1" x14ac:dyDescent="0.35">
      <c r="A209" s="11"/>
      <c r="B209" s="30" t="s">
        <v>863</v>
      </c>
      <c r="C209" s="30" t="s">
        <v>864</v>
      </c>
      <c r="D209" s="31" t="s">
        <v>2</v>
      </c>
      <c r="E209" s="32" t="s">
        <v>883</v>
      </c>
      <c r="F209" s="45" t="s">
        <v>838</v>
      </c>
      <c r="G209" s="34">
        <v>34528</v>
      </c>
      <c r="H209" s="31" t="s">
        <v>104</v>
      </c>
      <c r="I209" s="32"/>
      <c r="J209" s="32">
        <f>IF(Tabla152[[#This Row],[Posicion 1]]=0,0,0.975^(Tabla152[[#This Row],[Posicion 1]]-1)*3000)</f>
        <v>0</v>
      </c>
      <c r="K209" s="32"/>
      <c r="L209" s="32">
        <f>IF(Tabla152[[#This Row],[Posición2]]=0,0,0.975^(Tabla152[[#This Row],[Posición2]]-1)*3000)</f>
        <v>0</v>
      </c>
      <c r="M209" s="32"/>
      <c r="N209" s="32">
        <f>IF(Tabla152[[#This Row],[Posición3]]=0,0,0.975^(Tabla152[[#This Row],[Posición3]]-1)*3000)</f>
        <v>0</v>
      </c>
      <c r="O209" s="32"/>
      <c r="P209" s="32">
        <f>IF(Tabla152[[#This Row],[Posición4]]=0,0,0.975^(Tabla152[[#This Row],[Posición4]]-1)*3000)</f>
        <v>0</v>
      </c>
      <c r="Q209" s="32">
        <v>7</v>
      </c>
      <c r="R209" s="32">
        <f>IF(Tabla152[[#This Row],[Posición5]]=0,0,0.975^(Tabla152[[#This Row],[Posición5]]-1)*3000)</f>
        <v>2577.2049030761714</v>
      </c>
      <c r="S209" s="32"/>
      <c r="T209" s="32">
        <f>IF(Tabla152[[#This Row],[Posición6]]=0,0,0.975^(Tabla152[[#This Row],[Posición6]]-1)*6000)</f>
        <v>0</v>
      </c>
      <c r="U209" s="36">
        <f>SUM(Tabla152[[#This Row],[Puntaje]],Tabla152[[#This Row],[Puntaje2]],Tabla152[[#This Row],[Puntaje3]],Tabla152[[#This Row],[Puntaje4]],Tabla152[[#This Row],[puntaje5]],Tabla152[[#This Row],[Puntaje6]])</f>
        <v>2577.2049030761714</v>
      </c>
    </row>
    <row r="210" spans="1:21" x14ac:dyDescent="0.35">
      <c r="A210" s="11"/>
      <c r="B210" s="30" t="s">
        <v>247</v>
      </c>
      <c r="C210" s="30" t="s">
        <v>422</v>
      </c>
      <c r="D210" s="32" t="s">
        <v>2</v>
      </c>
      <c r="E210" s="32" t="s">
        <v>883</v>
      </c>
      <c r="F210" s="31" t="s">
        <v>538</v>
      </c>
      <c r="G210" s="39">
        <v>33826</v>
      </c>
      <c r="H210" s="31" t="s">
        <v>104</v>
      </c>
      <c r="I210" s="32"/>
      <c r="J210" s="32">
        <f>IF(Tabla152[[#This Row],[Posicion 1]]=0,0,0.975^(Tabla152[[#This Row],[Posicion 1]]-1)*3000)</f>
        <v>0</v>
      </c>
      <c r="K210" s="32"/>
      <c r="L210" s="32">
        <f>IF(Tabla152[[#This Row],[Posición2]]=0,0,0.975^(Tabla152[[#This Row],[Posición2]]-1)*3000)</f>
        <v>0</v>
      </c>
      <c r="M210" s="31">
        <v>8</v>
      </c>
      <c r="N210" s="32">
        <f>IF(Tabla152[[#This Row],[Posición3]]=0,0,0.975^(Tabla152[[#This Row],[Posición3]]-1)*3000)</f>
        <v>2512.7747804992669</v>
      </c>
      <c r="O210" s="32"/>
      <c r="P210" s="32">
        <f>IF(Tabla152[[#This Row],[Posición4]]=0,0,0.975^(Tabla152[[#This Row],[Posición4]]-1)*3000)</f>
        <v>0</v>
      </c>
      <c r="Q210" s="32"/>
      <c r="R210" s="32">
        <f>IF(Tabla152[[#This Row],[Posición5]]=0,0,0.975^(Tabla152[[#This Row],[Posición5]]-1)*3000)</f>
        <v>0</v>
      </c>
      <c r="S210" s="32"/>
      <c r="T210" s="32">
        <f>IF(Tabla152[[#This Row],[Posición6]]=0,0,0.975^(Tabla152[[#This Row],[Posición6]]-1)*6000)</f>
        <v>0</v>
      </c>
      <c r="U210" s="36">
        <f>SUM(Tabla152[[#This Row],[Puntaje]],Tabla152[[#This Row],[Puntaje2]],Tabla152[[#This Row],[Puntaje3]],Tabla152[[#This Row],[Puntaje4]],Tabla152[[#This Row],[puntaje5]],Tabla152[[#This Row],[Puntaje6]])</f>
        <v>2512.7747804992669</v>
      </c>
    </row>
    <row r="211" spans="1:21" s="6" customFormat="1" x14ac:dyDescent="0.35">
      <c r="A211" s="11"/>
      <c r="B211" s="23" t="s">
        <v>680</v>
      </c>
      <c r="C211" s="23" t="s">
        <v>681</v>
      </c>
      <c r="D211" s="11" t="s">
        <v>2</v>
      </c>
      <c r="E211" s="11" t="s">
        <v>609</v>
      </c>
      <c r="F211" s="18" t="s">
        <v>609</v>
      </c>
      <c r="G211" s="20"/>
      <c r="H211" s="18" t="s">
        <v>104</v>
      </c>
      <c r="I211" s="11"/>
      <c r="J211" s="11">
        <f>IF(Tabla152[[#This Row],[Posicion 1]]=0,0,0.975^(Tabla152[[#This Row],[Posicion 1]]-1)*3000)</f>
        <v>0</v>
      </c>
      <c r="K211" s="11"/>
      <c r="L211" s="11">
        <f>IF(Tabla152[[#This Row],[Posición2]]=0,0,0.975^(Tabla152[[#This Row],[Posición2]]-1)*3000)</f>
        <v>0</v>
      </c>
      <c r="M211" s="11"/>
      <c r="N211" s="11">
        <f>IF(Tabla152[[#This Row],[Posición3]]=0,0,0.975^(Tabla152[[#This Row],[Posición3]]-1)*3000)</f>
        <v>0</v>
      </c>
      <c r="O211" s="24">
        <v>8</v>
      </c>
      <c r="P211" s="11">
        <f>IF(Tabla152[[#This Row],[Posición4]]=0,0,0.975^(Tabla152[[#This Row],[Posición4]]-1)*3000)</f>
        <v>2512.7747804992669</v>
      </c>
      <c r="Q211" s="11"/>
      <c r="R211" s="11">
        <f>IF(Tabla152[[#This Row],[Posición5]]=0,0,0.975^(Tabla152[[#This Row],[Posición5]]-1)*3000)</f>
        <v>0</v>
      </c>
      <c r="S211" s="11"/>
      <c r="T211" s="11">
        <f>IF(Tabla152[[#This Row],[Posición6]]=0,0,0.975^(Tabla152[[#This Row],[Posición6]]-1)*6000)</f>
        <v>0</v>
      </c>
      <c r="U211" s="29">
        <f>SUM(Tabla152[[#This Row],[Puntaje]],Tabla152[[#This Row],[Puntaje2]],Tabla152[[#This Row],[Puntaje3]],Tabla152[[#This Row],[Puntaje4]],Tabla152[[#This Row],[puntaje5]],Tabla152[[#This Row],[Puntaje6]])</f>
        <v>2512.7747804992669</v>
      </c>
    </row>
    <row r="212" spans="1:21" x14ac:dyDescent="0.35">
      <c r="A212" s="11"/>
      <c r="B212" s="13" t="s">
        <v>257</v>
      </c>
      <c r="C212" s="13" t="s">
        <v>258</v>
      </c>
      <c r="D212" s="11" t="s">
        <v>2</v>
      </c>
      <c r="E212" s="11" t="s">
        <v>157</v>
      </c>
      <c r="F212" s="9" t="s">
        <v>157</v>
      </c>
      <c r="G212" s="10">
        <v>33602</v>
      </c>
      <c r="H212" s="18" t="s">
        <v>104</v>
      </c>
      <c r="I212" s="16">
        <v>9</v>
      </c>
      <c r="J212" s="11">
        <f>IF(Tabla152[[#This Row],[Posicion 1]]=0,0,0.975^(Tabla152[[#This Row],[Posicion 1]]-1)*3000)</f>
        <v>2449.9554109867854</v>
      </c>
      <c r="K212" s="11"/>
      <c r="L212" s="11">
        <f>IF(Tabla152[[#This Row],[Posición2]]=0,0,0.975^(Tabla152[[#This Row],[Posición2]]-1)*3000)</f>
        <v>0</v>
      </c>
      <c r="M212" s="11"/>
      <c r="N212" s="11">
        <f>IF(Tabla152[[#This Row],[Posición3]]=0,0,0.975^(Tabla152[[#This Row],[Posición3]]-1)*3000)</f>
        <v>0</v>
      </c>
      <c r="O212" s="11"/>
      <c r="P212" s="11">
        <f>IF(Tabla152[[#This Row],[Posición4]]=0,0,0.975^(Tabla152[[#This Row],[Posición4]]-1)*3000)</f>
        <v>0</v>
      </c>
      <c r="Q212" s="11"/>
      <c r="R212" s="11">
        <f>IF(Tabla152[[#This Row],[Posición5]]=0,0,0.975^(Tabla152[[#This Row],[Posición5]]-1)*3000)</f>
        <v>0</v>
      </c>
      <c r="S212" s="11"/>
      <c r="T212" s="11">
        <f>IF(Tabla152[[#This Row],[Posición6]]=0,0,0.975^(Tabla152[[#This Row],[Posición6]]-1)*6000)</f>
        <v>0</v>
      </c>
      <c r="U212" s="29">
        <f>SUM(Tabla152[[#This Row],[Puntaje]],Tabla152[[#This Row],[Puntaje2]],Tabla152[[#This Row],[Puntaje3]],Tabla152[[#This Row],[Puntaje4]],Tabla152[[#This Row],[puntaje5]],Tabla152[[#This Row],[Puntaje6]])</f>
        <v>2449.9554109867854</v>
      </c>
    </row>
    <row r="213" spans="1:21" x14ac:dyDescent="0.35">
      <c r="A213" s="11"/>
      <c r="B213" s="30" t="s">
        <v>356</v>
      </c>
      <c r="C213" s="30" t="s">
        <v>423</v>
      </c>
      <c r="D213" s="32" t="s">
        <v>2</v>
      </c>
      <c r="E213" s="32" t="s">
        <v>883</v>
      </c>
      <c r="F213" s="31" t="s">
        <v>539</v>
      </c>
      <c r="G213" s="39">
        <v>33234</v>
      </c>
      <c r="H213" s="31" t="s">
        <v>104</v>
      </c>
      <c r="I213" s="32"/>
      <c r="J213" s="32">
        <f>IF(Tabla152[[#This Row],[Posicion 1]]=0,0,0.975^(Tabla152[[#This Row],[Posicion 1]]-1)*3000)</f>
        <v>0</v>
      </c>
      <c r="K213" s="32"/>
      <c r="L213" s="32">
        <f>IF(Tabla152[[#This Row],[Posición2]]=0,0,0.975^(Tabla152[[#This Row],[Posición2]]-1)*3000)</f>
        <v>0</v>
      </c>
      <c r="M213" s="31">
        <v>9</v>
      </c>
      <c r="N213" s="32">
        <f>IF(Tabla152[[#This Row],[Posición3]]=0,0,0.975^(Tabla152[[#This Row],[Posición3]]-1)*3000)</f>
        <v>2449.9554109867854</v>
      </c>
      <c r="O213" s="32"/>
      <c r="P213" s="32">
        <f>IF(Tabla152[[#This Row],[Posición4]]=0,0,0.975^(Tabla152[[#This Row],[Posición4]]-1)*3000)</f>
        <v>0</v>
      </c>
      <c r="Q213" s="32"/>
      <c r="R213" s="32">
        <f>IF(Tabla152[[#This Row],[Posición5]]=0,0,0.975^(Tabla152[[#This Row],[Posición5]]-1)*3000)</f>
        <v>0</v>
      </c>
      <c r="S213" s="32"/>
      <c r="T213" s="32">
        <f>IF(Tabla152[[#This Row],[Posición6]]=0,0,0.975^(Tabla152[[#This Row],[Posición6]]-1)*6000)</f>
        <v>0</v>
      </c>
      <c r="U213" s="36">
        <f>SUM(Tabla152[[#This Row],[Puntaje]],Tabla152[[#This Row],[Puntaje2]],Tabla152[[#This Row],[Puntaje3]],Tabla152[[#This Row],[Puntaje4]],Tabla152[[#This Row],[puntaje5]],Tabla152[[#This Row],[Puntaje6]])</f>
        <v>2449.9554109867854</v>
      </c>
    </row>
    <row r="214" spans="1:21" x14ac:dyDescent="0.35">
      <c r="A214" s="11"/>
      <c r="B214" s="41" t="s">
        <v>179</v>
      </c>
      <c r="C214" s="41" t="s">
        <v>682</v>
      </c>
      <c r="D214" s="32" t="s">
        <v>2</v>
      </c>
      <c r="E214" s="32" t="s">
        <v>883</v>
      </c>
      <c r="F214" s="31" t="s">
        <v>610</v>
      </c>
      <c r="G214" s="34"/>
      <c r="H214" s="31" t="s">
        <v>104</v>
      </c>
      <c r="I214" s="32"/>
      <c r="J214" s="32">
        <f>IF(Tabla152[[#This Row],[Posicion 1]]=0,0,0.975^(Tabla152[[#This Row],[Posicion 1]]-1)*3000)</f>
        <v>0</v>
      </c>
      <c r="K214" s="32"/>
      <c r="L214" s="32">
        <f>IF(Tabla152[[#This Row],[Posición2]]=0,0,0.975^(Tabla152[[#This Row],[Posición2]]-1)*3000)</f>
        <v>0</v>
      </c>
      <c r="M214" s="32"/>
      <c r="N214" s="32">
        <f>IF(Tabla152[[#This Row],[Posición3]]=0,0,0.975^(Tabla152[[#This Row],[Posición3]]-1)*3000)</f>
        <v>0</v>
      </c>
      <c r="O214" s="42">
        <v>9</v>
      </c>
      <c r="P214" s="32">
        <f>IF(Tabla152[[#This Row],[Posición4]]=0,0,0.975^(Tabla152[[#This Row],[Posición4]]-1)*3000)</f>
        <v>2449.9554109867854</v>
      </c>
      <c r="Q214" s="32"/>
      <c r="R214" s="32">
        <f>IF(Tabla152[[#This Row],[Posición5]]=0,0,0.975^(Tabla152[[#This Row],[Posición5]]-1)*3000)</f>
        <v>0</v>
      </c>
      <c r="S214" s="32"/>
      <c r="T214" s="32">
        <f>IF(Tabla152[[#This Row],[Posición6]]=0,0,0.975^(Tabla152[[#This Row],[Posición6]]-1)*6000)</f>
        <v>0</v>
      </c>
      <c r="U214" s="36">
        <f>SUM(Tabla152[[#This Row],[Puntaje]],Tabla152[[#This Row],[Puntaje2]],Tabla152[[#This Row],[Puntaje3]],Tabla152[[#This Row],[Puntaje4]],Tabla152[[#This Row],[puntaje5]],Tabla152[[#This Row],[Puntaje6]])</f>
        <v>2449.9554109867854</v>
      </c>
    </row>
    <row r="215" spans="1:21" x14ac:dyDescent="0.35">
      <c r="A215" s="11"/>
      <c r="B215" s="30" t="s">
        <v>213</v>
      </c>
      <c r="C215" s="30" t="s">
        <v>424</v>
      </c>
      <c r="D215" s="32" t="s">
        <v>2</v>
      </c>
      <c r="E215" s="32" t="s">
        <v>883</v>
      </c>
      <c r="F215" s="31" t="s">
        <v>540</v>
      </c>
      <c r="G215" s="39">
        <v>33844</v>
      </c>
      <c r="H215" s="31" t="s">
        <v>104</v>
      </c>
      <c r="I215" s="32"/>
      <c r="J215" s="32">
        <f>IF(Tabla152[[#This Row],[Posicion 1]]=0,0,0.975^(Tabla152[[#This Row],[Posicion 1]]-1)*3000)</f>
        <v>0</v>
      </c>
      <c r="K215" s="32"/>
      <c r="L215" s="32">
        <f>IF(Tabla152[[#This Row],[Posición2]]=0,0,0.975^(Tabla152[[#This Row],[Posición2]]-1)*3000)</f>
        <v>0</v>
      </c>
      <c r="M215" s="31">
        <v>10</v>
      </c>
      <c r="N215" s="32">
        <f>IF(Tabla152[[#This Row],[Posición3]]=0,0,0.975^(Tabla152[[#This Row],[Posición3]]-1)*3000)</f>
        <v>2388.7065257121158</v>
      </c>
      <c r="O215" s="32"/>
      <c r="P215" s="32">
        <f>IF(Tabla152[[#This Row],[Posición4]]=0,0,0.975^(Tabla152[[#This Row],[Posición4]]-1)*3000)</f>
        <v>0</v>
      </c>
      <c r="Q215" s="32"/>
      <c r="R215" s="32">
        <f>IF(Tabla152[[#This Row],[Posición5]]=0,0,0.975^(Tabla152[[#This Row],[Posición5]]-1)*3000)</f>
        <v>0</v>
      </c>
      <c r="S215" s="32"/>
      <c r="T215" s="32">
        <f>IF(Tabla152[[#This Row],[Posición6]]=0,0,0.975^(Tabla152[[#This Row],[Posición6]]-1)*6000)</f>
        <v>0</v>
      </c>
      <c r="U215" s="36">
        <f>SUM(Tabla152[[#This Row],[Puntaje]],Tabla152[[#This Row],[Puntaje2]],Tabla152[[#This Row],[Puntaje3]],Tabla152[[#This Row],[Puntaje4]],Tabla152[[#This Row],[puntaje5]],Tabla152[[#This Row],[Puntaje6]])</f>
        <v>2388.7065257121158</v>
      </c>
    </row>
    <row r="216" spans="1:21" x14ac:dyDescent="0.35">
      <c r="A216" s="11"/>
      <c r="B216" s="41" t="s">
        <v>691</v>
      </c>
      <c r="C216" s="41" t="s">
        <v>692</v>
      </c>
      <c r="D216" s="32" t="s">
        <v>2</v>
      </c>
      <c r="E216" s="32" t="s">
        <v>883</v>
      </c>
      <c r="F216" s="31" t="s">
        <v>615</v>
      </c>
      <c r="G216" s="34"/>
      <c r="H216" s="31" t="s">
        <v>104</v>
      </c>
      <c r="I216" s="32"/>
      <c r="J216" s="32">
        <f>IF(Tabla152[[#This Row],[Posicion 1]]=0,0,0.975^(Tabla152[[#This Row],[Posicion 1]]-1)*3000)</f>
        <v>0</v>
      </c>
      <c r="K216" s="32"/>
      <c r="L216" s="32">
        <f>IF(Tabla152[[#This Row],[Posición2]]=0,0,0.975^(Tabla152[[#This Row],[Posición2]]-1)*3000)</f>
        <v>0</v>
      </c>
      <c r="M216" s="32"/>
      <c r="N216" s="32">
        <f>IF(Tabla152[[#This Row],[Posición3]]=0,0,0.975^(Tabla152[[#This Row],[Posición3]]-1)*3000)</f>
        <v>0</v>
      </c>
      <c r="O216" s="42">
        <v>10</v>
      </c>
      <c r="P216" s="32">
        <f>IF(Tabla152[[#This Row],[Posición4]]=0,0,0.975^(Tabla152[[#This Row],[Posición4]]-1)*3000)</f>
        <v>2388.7065257121158</v>
      </c>
      <c r="Q216" s="32"/>
      <c r="R216" s="32">
        <f>IF(Tabla152[[#This Row],[Posición5]]=0,0,0.975^(Tabla152[[#This Row],[Posición5]]-1)*3000)</f>
        <v>0</v>
      </c>
      <c r="S216" s="32"/>
      <c r="T216" s="32">
        <f>IF(Tabla152[[#This Row],[Posición6]]=0,0,0.975^(Tabla152[[#This Row],[Posición6]]-1)*6000)</f>
        <v>0</v>
      </c>
      <c r="U216" s="36">
        <f>SUM(Tabla152[[#This Row],[Puntaje]],Tabla152[[#This Row],[Puntaje2]],Tabla152[[#This Row],[Puntaje3]],Tabla152[[#This Row],[Puntaje4]],Tabla152[[#This Row],[puntaje5]],Tabla152[[#This Row],[Puntaje6]])</f>
        <v>2388.7065257121158</v>
      </c>
    </row>
    <row r="217" spans="1:21" x14ac:dyDescent="0.35">
      <c r="A217" s="11"/>
      <c r="B217" s="30" t="s">
        <v>357</v>
      </c>
      <c r="C217" s="30" t="s">
        <v>425</v>
      </c>
      <c r="D217" s="32" t="s">
        <v>2</v>
      </c>
      <c r="E217" s="32" t="s">
        <v>883</v>
      </c>
      <c r="F217" s="31" t="s">
        <v>541</v>
      </c>
      <c r="G217" s="39">
        <v>33280</v>
      </c>
      <c r="H217" s="31" t="s">
        <v>104</v>
      </c>
      <c r="I217" s="32"/>
      <c r="J217" s="32">
        <f>IF(Tabla152[[#This Row],[Posicion 1]]=0,0,0.975^(Tabla152[[#This Row],[Posicion 1]]-1)*3000)</f>
        <v>0</v>
      </c>
      <c r="K217" s="32"/>
      <c r="L217" s="32">
        <f>IF(Tabla152[[#This Row],[Posición2]]=0,0,0.975^(Tabla152[[#This Row],[Posición2]]-1)*3000)</f>
        <v>0</v>
      </c>
      <c r="M217" s="31">
        <v>11</v>
      </c>
      <c r="N217" s="32">
        <f>IF(Tabla152[[#This Row],[Posición3]]=0,0,0.975^(Tabla152[[#This Row],[Posición3]]-1)*3000)</f>
        <v>2328.9888625693125</v>
      </c>
      <c r="O217" s="32"/>
      <c r="P217" s="32">
        <f>IF(Tabla152[[#This Row],[Posición4]]=0,0,0.975^(Tabla152[[#This Row],[Posición4]]-1)*3000)</f>
        <v>0</v>
      </c>
      <c r="Q217" s="32"/>
      <c r="R217" s="32">
        <f>IF(Tabla152[[#This Row],[Posición5]]=0,0,0.975^(Tabla152[[#This Row],[Posición5]]-1)*3000)</f>
        <v>0</v>
      </c>
      <c r="S217" s="32"/>
      <c r="T217" s="32">
        <f>IF(Tabla152[[#This Row],[Posición6]]=0,0,0.975^(Tabla152[[#This Row],[Posición6]]-1)*6000)</f>
        <v>0</v>
      </c>
      <c r="U217" s="36">
        <f>SUM(Tabla152[[#This Row],[Puntaje]],Tabla152[[#This Row],[Puntaje2]],Tabla152[[#This Row],[Puntaje3]],Tabla152[[#This Row],[Puntaje4]],Tabla152[[#This Row],[puntaje5]],Tabla152[[#This Row],[Puntaje6]])</f>
        <v>2328.9888625693125</v>
      </c>
    </row>
    <row r="218" spans="1:21" x14ac:dyDescent="0.35">
      <c r="A218" s="11"/>
      <c r="B218" s="30" t="s">
        <v>220</v>
      </c>
      <c r="C218" s="30" t="s">
        <v>426</v>
      </c>
      <c r="D218" s="32" t="s">
        <v>2</v>
      </c>
      <c r="E218" s="32" t="s">
        <v>883</v>
      </c>
      <c r="F218" s="31" t="s">
        <v>542</v>
      </c>
      <c r="G218" s="39">
        <v>33426</v>
      </c>
      <c r="H218" s="31" t="s">
        <v>104</v>
      </c>
      <c r="I218" s="32"/>
      <c r="J218" s="32">
        <f>IF(Tabla152[[#This Row],[Posicion 1]]=0,0,0.975^(Tabla152[[#This Row],[Posicion 1]]-1)*3000)</f>
        <v>0</v>
      </c>
      <c r="K218" s="32"/>
      <c r="L218" s="32">
        <f>IF(Tabla152[[#This Row],[Posición2]]=0,0,0.975^(Tabla152[[#This Row],[Posición2]]-1)*3000)</f>
        <v>0</v>
      </c>
      <c r="M218" s="31">
        <v>12</v>
      </c>
      <c r="N218" s="32">
        <f>IF(Tabla152[[#This Row],[Posición3]]=0,0,0.975^(Tabla152[[#This Row],[Posición3]]-1)*3000)</f>
        <v>2270.7641410050796</v>
      </c>
      <c r="O218" s="32"/>
      <c r="P218" s="32">
        <f>IF(Tabla152[[#This Row],[Posición4]]=0,0,0.975^(Tabla152[[#This Row],[Posición4]]-1)*3000)</f>
        <v>0</v>
      </c>
      <c r="Q218" s="32"/>
      <c r="R218" s="32">
        <f>IF(Tabla152[[#This Row],[Posición5]]=0,0,0.975^(Tabla152[[#This Row],[Posición5]]-1)*3000)</f>
        <v>0</v>
      </c>
      <c r="S218" s="32"/>
      <c r="T218" s="32">
        <f>IF(Tabla152[[#This Row],[Posición6]]=0,0,0.975^(Tabla152[[#This Row],[Posición6]]-1)*6000)</f>
        <v>0</v>
      </c>
      <c r="U218" s="36">
        <f>SUM(Tabla152[[#This Row],[Puntaje]],Tabla152[[#This Row],[Puntaje2]],Tabla152[[#This Row],[Puntaje3]],Tabla152[[#This Row],[Puntaje4]],Tabla152[[#This Row],[puntaje5]],Tabla152[[#This Row],[Puntaje6]])</f>
        <v>2270.7641410050796</v>
      </c>
    </row>
    <row r="219" spans="1:21" x14ac:dyDescent="0.35">
      <c r="A219" s="11"/>
      <c r="B219" s="30" t="s">
        <v>303</v>
      </c>
      <c r="C219" s="30" t="s">
        <v>427</v>
      </c>
      <c r="D219" s="32" t="s">
        <v>2</v>
      </c>
      <c r="E219" s="32" t="s">
        <v>883</v>
      </c>
      <c r="F219" s="31" t="s">
        <v>543</v>
      </c>
      <c r="G219" s="39">
        <v>33655</v>
      </c>
      <c r="H219" s="31" t="s">
        <v>104</v>
      </c>
      <c r="I219" s="32"/>
      <c r="J219" s="32">
        <f>IF(Tabla152[[#This Row],[Posicion 1]]=0,0,0.975^(Tabla152[[#This Row],[Posicion 1]]-1)*3000)</f>
        <v>0</v>
      </c>
      <c r="K219" s="32"/>
      <c r="L219" s="32">
        <f>IF(Tabla152[[#This Row],[Posición2]]=0,0,0.975^(Tabla152[[#This Row],[Posición2]]-1)*3000)</f>
        <v>0</v>
      </c>
      <c r="M219" s="31">
        <v>13</v>
      </c>
      <c r="N219" s="32">
        <f>IF(Tabla152[[#This Row],[Posición3]]=0,0,0.975^(Tabla152[[#This Row],[Posición3]]-1)*3000)</f>
        <v>2213.9950374799528</v>
      </c>
      <c r="O219" s="32"/>
      <c r="P219" s="32">
        <f>IF(Tabla152[[#This Row],[Posición4]]=0,0,0.975^(Tabla152[[#This Row],[Posición4]]-1)*3000)</f>
        <v>0</v>
      </c>
      <c r="Q219" s="32"/>
      <c r="R219" s="32">
        <f>IF(Tabla152[[#This Row],[Posición5]]=0,0,0.975^(Tabla152[[#This Row],[Posición5]]-1)*3000)</f>
        <v>0</v>
      </c>
      <c r="S219" s="32"/>
      <c r="T219" s="32">
        <f>IF(Tabla152[[#This Row],[Posición6]]=0,0,0.975^(Tabla152[[#This Row],[Posición6]]-1)*6000)</f>
        <v>0</v>
      </c>
      <c r="U219" s="36">
        <f>SUM(Tabla152[[#This Row],[Puntaje]],Tabla152[[#This Row],[Puntaje2]],Tabla152[[#This Row],[Puntaje3]],Tabla152[[#This Row],[Puntaje4]],Tabla152[[#This Row],[puntaje5]],Tabla152[[#This Row],[Puntaje6]])</f>
        <v>2213.9950374799528</v>
      </c>
    </row>
    <row r="220" spans="1:21" x14ac:dyDescent="0.35">
      <c r="A220" s="11"/>
      <c r="B220" s="13" t="s">
        <v>220</v>
      </c>
      <c r="C220" s="13" t="s">
        <v>221</v>
      </c>
      <c r="D220" s="11" t="s">
        <v>2</v>
      </c>
      <c r="E220" s="11" t="s">
        <v>136</v>
      </c>
      <c r="F220" s="9" t="s">
        <v>136</v>
      </c>
      <c r="G220" s="10">
        <v>33418</v>
      </c>
      <c r="H220" s="18" t="s">
        <v>104</v>
      </c>
      <c r="I220" s="16">
        <v>20</v>
      </c>
      <c r="J220" s="11">
        <f>IF(Tabla152[[#This Row],[Posicion 1]]=0,0,0.975^(Tabla152[[#This Row],[Posicion 1]]-1)*3000)</f>
        <v>1854.4236314433851</v>
      </c>
      <c r="K220" s="11"/>
      <c r="L220" s="11">
        <f>IF(Tabla152[[#This Row],[Posición2]]=0,0,0.975^(Tabla152[[#This Row],[Posición2]]-1)*3000)</f>
        <v>0</v>
      </c>
      <c r="M220" s="11"/>
      <c r="N220" s="11">
        <f>IF(Tabla152[[#This Row],[Posición3]]=0,0,0.975^(Tabla152[[#This Row],[Posición3]]-1)*3000)</f>
        <v>0</v>
      </c>
      <c r="O220" s="11"/>
      <c r="P220" s="11">
        <f>IF(Tabla152[[#This Row],[Posición4]]=0,0,0.975^(Tabla152[[#This Row],[Posición4]]-1)*3000)</f>
        <v>0</v>
      </c>
      <c r="Q220" s="11"/>
      <c r="R220" s="11">
        <f>IF(Tabla152[[#This Row],[Posición5]]=0,0,0.975^(Tabla152[[#This Row],[Posición5]]-1)*3000)</f>
        <v>0</v>
      </c>
      <c r="S220" s="11"/>
      <c r="T220" s="11">
        <f>IF(Tabla152[[#This Row],[Posición6]]=0,0,0.975^(Tabla152[[#This Row],[Posición6]]-1)*6000)</f>
        <v>0</v>
      </c>
      <c r="U220" s="29">
        <f>SUM(Tabla152[[#This Row],[Puntaje]],Tabla152[[#This Row],[Puntaje2]],Tabla152[[#This Row],[Puntaje3]],Tabla152[[#This Row],[Puntaje4]],Tabla152[[#This Row],[puntaje5]],Tabla152[[#This Row],[Puntaje6]])</f>
        <v>1854.4236314433851</v>
      </c>
    </row>
    <row r="221" spans="1:21" x14ac:dyDescent="0.35">
      <c r="A221" s="11"/>
      <c r="B221" s="13" t="s">
        <v>222</v>
      </c>
      <c r="C221" s="13" t="s">
        <v>223</v>
      </c>
      <c r="D221" s="11" t="s">
        <v>2</v>
      </c>
      <c r="E221" s="11" t="s">
        <v>137</v>
      </c>
      <c r="F221" s="9" t="s">
        <v>137</v>
      </c>
      <c r="G221" s="10">
        <v>33533</v>
      </c>
      <c r="H221" s="18" t="s">
        <v>104</v>
      </c>
      <c r="I221" s="16">
        <v>24</v>
      </c>
      <c r="J221" s="11">
        <f>IF(Tabla152[[#This Row],[Posicion 1]]=0,0,0.975^(Tabla152[[#This Row],[Posicion 1]]-1)*3000)</f>
        <v>1675.8201798242246</v>
      </c>
      <c r="K221" s="11"/>
      <c r="L221" s="11">
        <f>IF(Tabla152[[#This Row],[Posición2]]=0,0,0.975^(Tabla152[[#This Row],[Posición2]]-1)*3000)</f>
        <v>0</v>
      </c>
      <c r="M221" s="11"/>
      <c r="N221" s="11">
        <f>IF(Tabla152[[#This Row],[Posición3]]=0,0,0.975^(Tabla152[[#This Row],[Posición3]]-1)*3000)</f>
        <v>0</v>
      </c>
      <c r="O221" s="11"/>
      <c r="P221" s="11">
        <f>IF(Tabla152[[#This Row],[Posición4]]=0,0,0.975^(Tabla152[[#This Row],[Posición4]]-1)*3000)</f>
        <v>0</v>
      </c>
      <c r="Q221" s="11"/>
      <c r="R221" s="11">
        <f>IF(Tabla152[[#This Row],[Posición5]]=0,0,0.975^(Tabla152[[#This Row],[Posición5]]-1)*3000)</f>
        <v>0</v>
      </c>
      <c r="S221" s="11"/>
      <c r="T221" s="11">
        <f>IF(Tabla152[[#This Row],[Posición6]]=0,0,0.975^(Tabla152[[#This Row],[Posición6]]-1)*6000)</f>
        <v>0</v>
      </c>
      <c r="U221" s="29">
        <f>SUM(Tabla152[[#This Row],[Puntaje]],Tabla152[[#This Row],[Puntaje2]],Tabla152[[#This Row],[Puntaje3]],Tabla152[[#This Row],[Puntaje4]],Tabla152[[#This Row],[puntaje5]],Tabla152[[#This Row],[Puntaje6]])</f>
        <v>1675.8201798242246</v>
      </c>
    </row>
    <row r="222" spans="1:21" x14ac:dyDescent="0.35">
      <c r="A222" s="11"/>
      <c r="B222" s="37" t="s">
        <v>259</v>
      </c>
      <c r="C222" s="37" t="s">
        <v>260</v>
      </c>
      <c r="D222" s="32" t="s">
        <v>2</v>
      </c>
      <c r="E222" s="32" t="s">
        <v>883</v>
      </c>
      <c r="F222" s="38" t="s">
        <v>158</v>
      </c>
      <c r="G222" s="39">
        <v>33359</v>
      </c>
      <c r="H222" s="31" t="s">
        <v>104</v>
      </c>
      <c r="I222" s="40">
        <v>32</v>
      </c>
      <c r="J222" s="32">
        <f>IF(Tabla152[[#This Row],[Posicion 1]]=0,0,0.975^(Tabla152[[#This Row],[Posicion 1]]-1)*3000)</f>
        <v>1368.561572467069</v>
      </c>
      <c r="K222" s="32"/>
      <c r="L222" s="32">
        <f>IF(Tabla152[[#This Row],[Posición2]]=0,0,0.975^(Tabla152[[#This Row],[Posición2]]-1)*3000)</f>
        <v>0</v>
      </c>
      <c r="M222" s="32"/>
      <c r="N222" s="32">
        <f>IF(Tabla152[[#This Row],[Posición3]]=0,0,0.975^(Tabla152[[#This Row],[Posición3]]-1)*3000)</f>
        <v>0</v>
      </c>
      <c r="O222" s="32"/>
      <c r="P222" s="32">
        <f>IF(Tabla152[[#This Row],[Posición4]]=0,0,0.975^(Tabla152[[#This Row],[Posición4]]-1)*3000)</f>
        <v>0</v>
      </c>
      <c r="Q222" s="32"/>
      <c r="R222" s="32">
        <f>IF(Tabla152[[#This Row],[Posición5]]=0,0,0.975^(Tabla152[[#This Row],[Posición5]]-1)*3000)</f>
        <v>0</v>
      </c>
      <c r="S222" s="32"/>
      <c r="T222" s="32">
        <f>IF(Tabla152[[#This Row],[Posición6]]=0,0,0.975^(Tabla152[[#This Row],[Posición6]]-1)*6000)</f>
        <v>0</v>
      </c>
      <c r="U222" s="36">
        <f>SUM(Tabla152[[#This Row],[Puntaje]],Tabla152[[#This Row],[Puntaje2]],Tabla152[[#This Row],[Puntaje3]],Tabla152[[#This Row],[Puntaje4]],Tabla152[[#This Row],[puntaje5]],Tabla152[[#This Row],[Puntaje6]])</f>
        <v>1368.561572467069</v>
      </c>
    </row>
    <row r="223" spans="1:21" x14ac:dyDescent="0.35">
      <c r="A223" s="11"/>
      <c r="B223" s="13" t="s">
        <v>230</v>
      </c>
      <c r="C223" s="13" t="s">
        <v>231</v>
      </c>
      <c r="D223" s="11" t="s">
        <v>2</v>
      </c>
      <c r="E223" s="11" t="s">
        <v>141</v>
      </c>
      <c r="F223" s="9" t="s">
        <v>141</v>
      </c>
      <c r="G223" s="10">
        <v>33866</v>
      </c>
      <c r="H223" s="18" t="s">
        <v>104</v>
      </c>
      <c r="I223" s="16">
        <v>33</v>
      </c>
      <c r="J223" s="11">
        <f>IF(Tabla152[[#This Row],[Posicion 1]]=0,0,0.975^(Tabla152[[#This Row],[Posicion 1]]-1)*3000)</f>
        <v>1334.3475331553923</v>
      </c>
      <c r="K223" s="11"/>
      <c r="L223" s="11">
        <f>IF(Tabla152[[#This Row],[Posición2]]=0,0,0.975^(Tabla152[[#This Row],[Posición2]]-1)*3000)</f>
        <v>0</v>
      </c>
      <c r="M223" s="11"/>
      <c r="N223" s="11">
        <f>IF(Tabla152[[#This Row],[Posición3]]=0,0,0.975^(Tabla152[[#This Row],[Posición3]]-1)*3000)</f>
        <v>0</v>
      </c>
      <c r="O223" s="11"/>
      <c r="P223" s="11">
        <f>IF(Tabla152[[#This Row],[Posición4]]=0,0,0.975^(Tabla152[[#This Row],[Posición4]]-1)*3000)</f>
        <v>0</v>
      </c>
      <c r="Q223" s="11"/>
      <c r="R223" s="11">
        <f>IF(Tabla152[[#This Row],[Posición5]]=0,0,0.975^(Tabla152[[#This Row],[Posición5]]-1)*3000)</f>
        <v>0</v>
      </c>
      <c r="S223" s="11"/>
      <c r="T223" s="11">
        <f>IF(Tabla152[[#This Row],[Posición6]]=0,0,0.975^(Tabla152[[#This Row],[Posición6]]-1)*6000)</f>
        <v>0</v>
      </c>
      <c r="U223" s="29">
        <f>SUM(Tabla152[[#This Row],[Puntaje]],Tabla152[[#This Row],[Puntaje2]],Tabla152[[#This Row],[Puntaje3]],Tabla152[[#This Row],[Puntaje4]],Tabla152[[#This Row],[puntaje5]],Tabla152[[#This Row],[Puntaje6]])</f>
        <v>1334.3475331553923</v>
      </c>
    </row>
    <row r="224" spans="1:21" x14ac:dyDescent="0.35">
      <c r="A224" s="11"/>
      <c r="B224" s="37" t="s">
        <v>181</v>
      </c>
      <c r="C224" s="37" t="s">
        <v>219</v>
      </c>
      <c r="D224" s="32" t="s">
        <v>2</v>
      </c>
      <c r="E224" s="32" t="s">
        <v>883</v>
      </c>
      <c r="F224" s="38" t="s">
        <v>135</v>
      </c>
      <c r="G224" s="39">
        <v>33064</v>
      </c>
      <c r="H224" s="31" t="s">
        <v>104</v>
      </c>
      <c r="I224" s="40">
        <v>38</v>
      </c>
      <c r="J224" s="32">
        <f>IF(Tabla152[[#This Row],[Posicion 1]]=0,0,0.975^(Tabla152[[#This Row],[Posicion 1]]-1)*3000)</f>
        <v>1175.6878649079219</v>
      </c>
      <c r="K224" s="32"/>
      <c r="L224" s="32">
        <f>IF(Tabla152[[#This Row],[Posición2]]=0,0,0.975^(Tabla152[[#This Row],[Posición2]]-1)*3000)</f>
        <v>0</v>
      </c>
      <c r="M224" s="32"/>
      <c r="N224" s="32">
        <f>IF(Tabla152[[#This Row],[Posición3]]=0,0,0.975^(Tabla152[[#This Row],[Posición3]]-1)*3000)</f>
        <v>0</v>
      </c>
      <c r="O224" s="32"/>
      <c r="P224" s="32">
        <f>IF(Tabla152[[#This Row],[Posición4]]=0,0,0.975^(Tabla152[[#This Row],[Posición4]]-1)*3000)</f>
        <v>0</v>
      </c>
      <c r="Q224" s="32"/>
      <c r="R224" s="32">
        <f>IF(Tabla152[[#This Row],[Posición5]]=0,0,0.975^(Tabla152[[#This Row],[Posición5]]-1)*3000)</f>
        <v>0</v>
      </c>
      <c r="S224" s="32"/>
      <c r="T224" s="32">
        <f>IF(Tabla152[[#This Row],[Posición6]]=0,0,0.975^(Tabla152[[#This Row],[Posición6]]-1)*6000)</f>
        <v>0</v>
      </c>
      <c r="U224" s="36">
        <f>SUM(Tabla152[[#This Row],[Puntaje]],Tabla152[[#This Row],[Puntaje2]],Tabla152[[#This Row],[Puntaje3]],Tabla152[[#This Row],[Puntaje4]],Tabla152[[#This Row],[puntaje5]],Tabla152[[#This Row],[Puntaje6]])</f>
        <v>1175.6878649079219</v>
      </c>
    </row>
    <row r="225" spans="1:21" x14ac:dyDescent="0.35">
      <c r="A225" s="11"/>
      <c r="B225" s="37" t="s">
        <v>228</v>
      </c>
      <c r="C225" s="37" t="s">
        <v>229</v>
      </c>
      <c r="D225" s="32" t="s">
        <v>2</v>
      </c>
      <c r="E225" s="32" t="s">
        <v>883</v>
      </c>
      <c r="F225" s="38" t="s">
        <v>140</v>
      </c>
      <c r="G225" s="39">
        <v>33687</v>
      </c>
      <c r="H225" s="31" t="s">
        <v>104</v>
      </c>
      <c r="I225" s="40">
        <v>51</v>
      </c>
      <c r="J225" s="32">
        <f>IF(Tabla152[[#This Row],[Posicion 1]]=0,0,0.975^(Tabla152[[#This Row],[Posicion 1]]-1)*3000)</f>
        <v>845.9643070227504</v>
      </c>
      <c r="K225" s="32"/>
      <c r="L225" s="32">
        <f>IF(Tabla152[[#This Row],[Posición2]]=0,0,0.975^(Tabla152[[#This Row],[Posición2]]-1)*3000)</f>
        <v>0</v>
      </c>
      <c r="M225" s="32"/>
      <c r="N225" s="32">
        <f>IF(Tabla152[[#This Row],[Posición3]]=0,0,0.975^(Tabla152[[#This Row],[Posición3]]-1)*3000)</f>
        <v>0</v>
      </c>
      <c r="O225" s="32"/>
      <c r="P225" s="32">
        <f>IF(Tabla152[[#This Row],[Posición4]]=0,0,0.975^(Tabla152[[#This Row],[Posición4]]-1)*3000)</f>
        <v>0</v>
      </c>
      <c r="Q225" s="32"/>
      <c r="R225" s="32">
        <f>IF(Tabla152[[#This Row],[Posición5]]=0,0,0.975^(Tabla152[[#This Row],[Posición5]]-1)*3000)</f>
        <v>0</v>
      </c>
      <c r="S225" s="32"/>
      <c r="T225" s="32">
        <f>IF(Tabla152[[#This Row],[Posición6]]=0,0,0.975^(Tabla152[[#This Row],[Posición6]]-1)*6000)</f>
        <v>0</v>
      </c>
      <c r="U225" s="36">
        <f>SUM(Tabla152[[#This Row],[Puntaje]],Tabla152[[#This Row],[Puntaje2]],Tabla152[[#This Row],[Puntaje3]],Tabla152[[#This Row],[Puntaje4]],Tabla152[[#This Row],[puntaje5]],Tabla152[[#This Row],[Puntaje6]])</f>
        <v>845.9643070227504</v>
      </c>
    </row>
    <row r="226" spans="1:21" x14ac:dyDescent="0.35">
      <c r="A226" s="11"/>
      <c r="B226" s="37" t="s">
        <v>209</v>
      </c>
      <c r="C226" s="37" t="s">
        <v>235</v>
      </c>
      <c r="D226" s="32" t="s">
        <v>2</v>
      </c>
      <c r="E226" s="32" t="s">
        <v>883</v>
      </c>
      <c r="F226" s="38" t="s">
        <v>144</v>
      </c>
      <c r="G226" s="39">
        <v>34077</v>
      </c>
      <c r="H226" s="31" t="s">
        <v>104</v>
      </c>
      <c r="I226" s="40">
        <v>53</v>
      </c>
      <c r="J226" s="32">
        <f>IF(Tabla152[[#This Row],[Posicion 1]]=0,0,0.975^(Tabla152[[#This Row],[Posicion 1]]-1)*3000)</f>
        <v>804.19481936350223</v>
      </c>
      <c r="K226" s="32"/>
      <c r="L226" s="32">
        <f>IF(Tabla152[[#This Row],[Posición2]]=0,0,0.975^(Tabla152[[#This Row],[Posición2]]-1)*3000)</f>
        <v>0</v>
      </c>
      <c r="M226" s="32"/>
      <c r="N226" s="32">
        <f>IF(Tabla152[[#This Row],[Posición3]]=0,0,0.975^(Tabla152[[#This Row],[Posición3]]-1)*3000)</f>
        <v>0</v>
      </c>
      <c r="O226" s="32"/>
      <c r="P226" s="32">
        <f>IF(Tabla152[[#This Row],[Posición4]]=0,0,0.975^(Tabla152[[#This Row],[Posición4]]-1)*3000)</f>
        <v>0</v>
      </c>
      <c r="Q226" s="32"/>
      <c r="R226" s="32">
        <f>IF(Tabla152[[#This Row],[Posición5]]=0,0,0.975^(Tabla152[[#This Row],[Posición5]]-1)*3000)</f>
        <v>0</v>
      </c>
      <c r="S226" s="32"/>
      <c r="T226" s="32">
        <f>IF(Tabla152[[#This Row],[Posición6]]=0,0,0.975^(Tabla152[[#This Row],[Posición6]]-1)*6000)</f>
        <v>0</v>
      </c>
      <c r="U226" s="36">
        <f>SUM(Tabla152[[#This Row],[Puntaje]],Tabla152[[#This Row],[Puntaje2]],Tabla152[[#This Row],[Puntaje3]],Tabla152[[#This Row],[Puntaje4]],Tabla152[[#This Row],[puntaje5]],Tabla152[[#This Row],[Puntaje6]])</f>
        <v>804.19481936350223</v>
      </c>
    </row>
    <row r="227" spans="1:21" x14ac:dyDescent="0.35">
      <c r="A227" s="11"/>
      <c r="B227" s="43" t="s">
        <v>316</v>
      </c>
      <c r="C227" s="43" t="s">
        <v>315</v>
      </c>
      <c r="D227" s="32" t="s">
        <v>2</v>
      </c>
      <c r="E227" s="32" t="s">
        <v>883</v>
      </c>
      <c r="F227" s="38" t="s">
        <v>484</v>
      </c>
      <c r="G227" s="39">
        <v>34226</v>
      </c>
      <c r="H227" s="31" t="s">
        <v>104</v>
      </c>
      <c r="I227" s="32"/>
      <c r="J227" s="32">
        <f>IF(Tabla152[[#This Row],[Posicion 1]]=0,0,0.975^(Tabla152[[#This Row],[Posicion 1]]-1)*3000)</f>
        <v>0</v>
      </c>
      <c r="K227" s="44"/>
      <c r="L227" s="32">
        <f>IF(Tabla152[[#This Row],[Posición2]]=0,0,0.975^(Tabla152[[#This Row],[Posición2]]-1)*3000)</f>
        <v>0</v>
      </c>
      <c r="M227" s="32"/>
      <c r="N227" s="32">
        <f>IF(Tabla152[[#This Row],[Posición3]]=0,0,0.975^(Tabla152[[#This Row],[Posición3]]-1)*3000)</f>
        <v>0</v>
      </c>
      <c r="O227" s="32"/>
      <c r="P227" s="32">
        <f>IF(Tabla152[[#This Row],[Posición4]]=0,0,0.975^(Tabla152[[#This Row],[Posición4]]-1)*3000)</f>
        <v>0</v>
      </c>
      <c r="Q227" s="32"/>
      <c r="R227" s="32">
        <f>IF(Tabla152[[#This Row],[Posición5]]=0,0,0.975^(Tabla152[[#This Row],[Posición5]]-1)*3000)</f>
        <v>0</v>
      </c>
      <c r="S227" s="32"/>
      <c r="T227" s="32">
        <f>IF(Tabla152[[#This Row],[Posición6]]=0,0,0.975^(Tabla152[[#This Row],[Posición6]]-1)*6000)</f>
        <v>0</v>
      </c>
      <c r="U227" s="36">
        <f>SUM(Tabla152[[#This Row],[Puntaje]],Tabla152[[#This Row],[Puntaje2]],Tabla152[[#This Row],[Puntaje3]],Tabla152[[#This Row],[Puntaje4]],Tabla152[[#This Row],[puntaje5]],Tabla152[[#This Row],[Puntaje6]])</f>
        <v>0</v>
      </c>
    </row>
    <row r="228" spans="1:21" x14ac:dyDescent="0.35">
      <c r="A228" s="11">
        <v>1</v>
      </c>
      <c r="B228" s="47" t="s">
        <v>265</v>
      </c>
      <c r="C228" s="47" t="s">
        <v>266</v>
      </c>
      <c r="D228" s="48" t="s">
        <v>2</v>
      </c>
      <c r="E228" s="48" t="s">
        <v>161</v>
      </c>
      <c r="F228" s="58" t="s">
        <v>161</v>
      </c>
      <c r="G228" s="50">
        <v>32195</v>
      </c>
      <c r="H228" s="56" t="s">
        <v>871</v>
      </c>
      <c r="I228" s="52">
        <v>26</v>
      </c>
      <c r="J228" s="48">
        <f>IF(Tabla152[[#This Row],[Posicion 1]]=0,0,0.975^(Tabla152[[#This Row],[Posicion 1]]-1)*3000)</f>
        <v>1593.0765584454036</v>
      </c>
      <c r="K228" s="48"/>
      <c r="L228" s="48">
        <f>IF(Tabla152[[#This Row],[Posición2]]=0,0,0.975^(Tabla152[[#This Row],[Posición2]]-1)*3000)</f>
        <v>0</v>
      </c>
      <c r="M228" s="48">
        <v>3</v>
      </c>
      <c r="N228" s="48">
        <f>IF(Tabla152[[#This Row],[Posición3]]=0,0,0.975^(Tabla152[[#This Row],[Posición3]]-1)*3000)</f>
        <v>2851.875</v>
      </c>
      <c r="O228" s="48"/>
      <c r="P228" s="48">
        <f>IF(Tabla152[[#This Row],[Posición4]]=0,0,0.975^(Tabla152[[#This Row],[Posición4]]-1)*3000)</f>
        <v>0</v>
      </c>
      <c r="Q228" s="48"/>
      <c r="R228" s="48">
        <f>IF(Tabla152[[#This Row],[Posición5]]=0,0,0.975^(Tabla152[[#This Row],[Posición5]]-1)*3000)</f>
        <v>0</v>
      </c>
      <c r="S228" s="48">
        <v>4</v>
      </c>
      <c r="T228" s="48">
        <f>IF(Tabla152[[#This Row],[Posición6]]=0,0,0.975^(Tabla152[[#This Row],[Posición6]]-1)*6000)</f>
        <v>5561.15625</v>
      </c>
      <c r="U228" s="48">
        <f>SUM(Tabla152[[#This Row],[Puntaje]],Tabla152[[#This Row],[Puntaje2]],Tabla152[[#This Row],[Puntaje3]],Tabla152[[#This Row],[Puntaje4]],Tabla152[[#This Row],[puntaje5]],Tabla152[[#This Row],[Puntaje6]])</f>
        <v>10006.107808445404</v>
      </c>
    </row>
    <row r="229" spans="1:21" x14ac:dyDescent="0.35">
      <c r="A229" s="11"/>
      <c r="B229" s="37" t="s">
        <v>255</v>
      </c>
      <c r="C229" s="37" t="s">
        <v>256</v>
      </c>
      <c r="D229" s="32" t="s">
        <v>2</v>
      </c>
      <c r="E229" s="32" t="s">
        <v>883</v>
      </c>
      <c r="F229" s="38" t="s">
        <v>156</v>
      </c>
      <c r="G229" s="39">
        <v>31989</v>
      </c>
      <c r="H229" s="31" t="s">
        <v>871</v>
      </c>
      <c r="I229" s="40">
        <v>17</v>
      </c>
      <c r="J229" s="32">
        <f>IF(Tabla152[[#This Row],[Posicion 1]]=0,0,0.975^(Tabla152[[#This Row],[Posicion 1]]-1)*3000)</f>
        <v>2000.7605052744761</v>
      </c>
      <c r="K229" s="32"/>
      <c r="L229" s="32">
        <f>IF(Tabla152[[#This Row],[Posición2]]=0,0,0.975^(Tabla152[[#This Row],[Posición2]]-1)*3000)</f>
        <v>0</v>
      </c>
      <c r="M229" s="32"/>
      <c r="N229" s="32">
        <f>IF(Tabla152[[#This Row],[Posición3]]=0,0,0.975^(Tabla152[[#This Row],[Posición3]]-1)*3000)</f>
        <v>0</v>
      </c>
      <c r="O229" s="32"/>
      <c r="P229" s="32">
        <f>IF(Tabla152[[#This Row],[Posición4]]=0,0,0.975^(Tabla152[[#This Row],[Posición4]]-1)*3000)</f>
        <v>0</v>
      </c>
      <c r="Q229" s="32"/>
      <c r="R229" s="32">
        <f>IF(Tabla152[[#This Row],[Posición5]]=0,0,0.975^(Tabla152[[#This Row],[Posición5]]-1)*3000)</f>
        <v>0</v>
      </c>
      <c r="S229" s="32"/>
      <c r="T229" s="32">
        <f>IF(Tabla152[[#This Row],[Posición6]]=0,0,0.975^(Tabla152[[#This Row],[Posición6]]-1)*6000)</f>
        <v>0</v>
      </c>
      <c r="U229" s="36">
        <f>SUM(Tabla152[[#This Row],[Puntaje]],Tabla152[[#This Row],[Puntaje2]],Tabla152[[#This Row],[Puntaje3]],Tabla152[[#This Row],[Puntaje4]],Tabla152[[#This Row],[puntaje5]],Tabla152[[#This Row],[Puntaje6]])</f>
        <v>2000.7605052744761</v>
      </c>
    </row>
    <row r="230" spans="1:21" x14ac:dyDescent="0.35">
      <c r="A230" s="11"/>
      <c r="B230" s="37" t="s">
        <v>217</v>
      </c>
      <c r="C230" s="37" t="s">
        <v>273</v>
      </c>
      <c r="D230" s="32" t="s">
        <v>2</v>
      </c>
      <c r="E230" s="32" t="s">
        <v>883</v>
      </c>
      <c r="F230" s="38" t="s">
        <v>165</v>
      </c>
      <c r="G230" s="39">
        <v>31547</v>
      </c>
      <c r="H230" s="31" t="s">
        <v>871</v>
      </c>
      <c r="I230" s="40">
        <v>49</v>
      </c>
      <c r="J230" s="32">
        <f>IF(Tabla152[[#This Row],[Posicion 1]]=0,0,0.975^(Tabla152[[#This Row],[Posicion 1]]-1)*3000)</f>
        <v>889.90328154924464</v>
      </c>
      <c r="K230" s="32"/>
      <c r="L230" s="32">
        <f>IF(Tabla152[[#This Row],[Posición2]]=0,0,0.975^(Tabla152[[#This Row],[Posición2]]-1)*3000)</f>
        <v>0</v>
      </c>
      <c r="M230" s="32"/>
      <c r="N230" s="32">
        <f>IF(Tabla152[[#This Row],[Posición3]]=0,0,0.975^(Tabla152[[#This Row],[Posición3]]-1)*3000)</f>
        <v>0</v>
      </c>
      <c r="O230" s="32"/>
      <c r="P230" s="32">
        <f>IF(Tabla152[[#This Row],[Posición4]]=0,0,0.975^(Tabla152[[#This Row],[Posición4]]-1)*3000)</f>
        <v>0</v>
      </c>
      <c r="Q230" s="32"/>
      <c r="R230" s="32">
        <f>IF(Tabla152[[#This Row],[Posición5]]=0,0,0.975^(Tabla152[[#This Row],[Posición5]]-1)*3000)</f>
        <v>0</v>
      </c>
      <c r="S230" s="32"/>
      <c r="T230" s="32">
        <f>IF(Tabla152[[#This Row],[Posición6]]=0,0,0.975^(Tabla152[[#This Row],[Posición6]]-1)*6000)</f>
        <v>0</v>
      </c>
      <c r="U230" s="36">
        <f>SUM(Tabla152[[#This Row],[Puntaje]],Tabla152[[#This Row],[Puntaje2]],Tabla152[[#This Row],[Puntaje3]],Tabla152[[#This Row],[Puntaje4]],Tabla152[[#This Row],[puntaje5]],Tabla152[[#This Row],[Puntaje6]])</f>
        <v>889.90328154924464</v>
      </c>
    </row>
    <row r="231" spans="1:21" x14ac:dyDescent="0.35">
      <c r="A231" s="11"/>
      <c r="B231" s="37" t="s">
        <v>251</v>
      </c>
      <c r="C231" s="37" t="s">
        <v>252</v>
      </c>
      <c r="D231" s="32" t="s">
        <v>2</v>
      </c>
      <c r="E231" s="32" t="s">
        <v>883</v>
      </c>
      <c r="F231" s="38" t="s">
        <v>154</v>
      </c>
      <c r="G231" s="39">
        <v>31463</v>
      </c>
      <c r="H231" s="31" t="s">
        <v>871</v>
      </c>
      <c r="I231" s="40">
        <v>54</v>
      </c>
      <c r="J231" s="32">
        <f>IF(Tabla152[[#This Row],[Posicion 1]]=0,0,0.975^(Tabla152[[#This Row],[Posicion 1]]-1)*3000)</f>
        <v>784.08994887941458</v>
      </c>
      <c r="K231" s="32"/>
      <c r="L231" s="32">
        <f>IF(Tabla152[[#This Row],[Posición2]]=0,0,0.975^(Tabla152[[#This Row],[Posición2]]-1)*3000)</f>
        <v>0</v>
      </c>
      <c r="M231" s="32"/>
      <c r="N231" s="32">
        <f>IF(Tabla152[[#This Row],[Posición3]]=0,0,0.975^(Tabla152[[#This Row],[Posición3]]-1)*3000)</f>
        <v>0</v>
      </c>
      <c r="O231" s="32"/>
      <c r="P231" s="32">
        <f>IF(Tabla152[[#This Row],[Posición4]]=0,0,0.975^(Tabla152[[#This Row],[Posición4]]-1)*3000)</f>
        <v>0</v>
      </c>
      <c r="Q231" s="32"/>
      <c r="R231" s="32">
        <f>IF(Tabla152[[#This Row],[Posición5]]=0,0,0.975^(Tabla152[[#This Row],[Posición5]]-1)*3000)</f>
        <v>0</v>
      </c>
      <c r="S231" s="32"/>
      <c r="T231" s="32">
        <f>IF(Tabla152[[#This Row],[Posición6]]=0,0,0.975^(Tabla152[[#This Row],[Posición6]]-1)*6000)</f>
        <v>0</v>
      </c>
      <c r="U231" s="36">
        <f>SUM(Tabla152[[#This Row],[Puntaje]],Tabla152[[#This Row],[Puntaje2]],Tabla152[[#This Row],[Puntaje3]],Tabla152[[#This Row],[Puntaje4]],Tabla152[[#This Row],[puntaje5]],Tabla152[[#This Row],[Puntaje6]])</f>
        <v>784.08994887941458</v>
      </c>
    </row>
    <row r="232" spans="1:21" x14ac:dyDescent="0.35">
      <c r="A232" s="11"/>
      <c r="B232" s="37" t="s">
        <v>253</v>
      </c>
      <c r="C232" s="37" t="s">
        <v>254</v>
      </c>
      <c r="D232" s="32" t="s">
        <v>2</v>
      </c>
      <c r="E232" s="32" t="s">
        <v>883</v>
      </c>
      <c r="F232" s="38" t="s">
        <v>155</v>
      </c>
      <c r="G232" s="39">
        <v>31580</v>
      </c>
      <c r="H232" s="31" t="s">
        <v>871</v>
      </c>
      <c r="I232" s="40">
        <v>56</v>
      </c>
      <c r="J232" s="32">
        <f>IF(Tabla152[[#This Row],[Posicion 1]]=0,0,0.975^(Tabla152[[#This Row],[Posicion 1]]-1)*3000)</f>
        <v>745.37550765349329</v>
      </c>
      <c r="K232" s="32"/>
      <c r="L232" s="32">
        <f>IF(Tabla152[[#This Row],[Posición2]]=0,0,0.975^(Tabla152[[#This Row],[Posición2]]-1)*3000)</f>
        <v>0</v>
      </c>
      <c r="M232" s="32"/>
      <c r="N232" s="32">
        <f>IF(Tabla152[[#This Row],[Posición3]]=0,0,0.975^(Tabla152[[#This Row],[Posición3]]-1)*3000)</f>
        <v>0</v>
      </c>
      <c r="O232" s="32"/>
      <c r="P232" s="32">
        <f>IF(Tabla152[[#This Row],[Posición4]]=0,0,0.975^(Tabla152[[#This Row],[Posición4]]-1)*3000)</f>
        <v>0</v>
      </c>
      <c r="Q232" s="32"/>
      <c r="R232" s="32">
        <f>IF(Tabla152[[#This Row],[Posición5]]=0,0,0.975^(Tabla152[[#This Row],[Posición5]]-1)*3000)</f>
        <v>0</v>
      </c>
      <c r="S232" s="32"/>
      <c r="T232" s="32">
        <f>IF(Tabla152[[#This Row],[Posición6]]=0,0,0.975^(Tabla152[[#This Row],[Posición6]]-1)*6000)</f>
        <v>0</v>
      </c>
      <c r="U232" s="36">
        <f>SUM(Tabla152[[#This Row],[Puntaje]],Tabla152[[#This Row],[Puntaje2]],Tabla152[[#This Row],[Puntaje3]],Tabla152[[#This Row],[Puntaje4]],Tabla152[[#This Row],[puntaje5]],Tabla152[[#This Row],[Puntaje6]])</f>
        <v>745.37550765349329</v>
      </c>
    </row>
    <row r="233" spans="1:21" x14ac:dyDescent="0.35">
      <c r="A233" s="11"/>
      <c r="B233" s="13" t="s">
        <v>261</v>
      </c>
      <c r="C233" s="13" t="s">
        <v>262</v>
      </c>
      <c r="D233" s="11" t="s">
        <v>2</v>
      </c>
      <c r="E233" s="11" t="s">
        <v>159</v>
      </c>
      <c r="F233" s="9" t="s">
        <v>159</v>
      </c>
      <c r="G233" s="10">
        <v>29812</v>
      </c>
      <c r="H233" s="18" t="s">
        <v>872</v>
      </c>
      <c r="I233" s="16">
        <v>10</v>
      </c>
      <c r="J233" s="11">
        <f>IF(Tabla152[[#This Row],[Posicion 1]]=0,0,0.975^(Tabla152[[#This Row],[Posicion 1]]-1)*3000)</f>
        <v>2388.7065257121158</v>
      </c>
      <c r="K233" s="11"/>
      <c r="L233" s="11">
        <f>IF(Tabla152[[#This Row],[Posición2]]=0,0,0.975^(Tabla152[[#This Row],[Posición2]]-1)*3000)</f>
        <v>0</v>
      </c>
      <c r="M233" s="11"/>
      <c r="N233" s="11">
        <f>IF(Tabla152[[#This Row],[Posición3]]=0,0,0.975^(Tabla152[[#This Row],[Posición3]]-1)*3000)</f>
        <v>0</v>
      </c>
      <c r="O233" s="11"/>
      <c r="P233" s="11">
        <f>IF(Tabla152[[#This Row],[Posición4]]=0,0,0.975^(Tabla152[[#This Row],[Posición4]]-1)*3000)</f>
        <v>0</v>
      </c>
      <c r="Q233" s="11"/>
      <c r="R233" s="11">
        <f>IF(Tabla152[[#This Row],[Posición5]]=0,0,0.975^(Tabla152[[#This Row],[Posición5]]-1)*3000)</f>
        <v>0</v>
      </c>
      <c r="S233" s="11">
        <v>1</v>
      </c>
      <c r="T233" s="11">
        <f>IF(Tabla152[[#This Row],[Posición6]]=0,0,0.975^(Tabla152[[#This Row],[Posición6]]-1)*6000)</f>
        <v>6000</v>
      </c>
      <c r="U233" s="29">
        <f>SUM(Tabla152[[#This Row],[Puntaje]],Tabla152[[#This Row],[Puntaje2]],Tabla152[[#This Row],[Puntaje3]],Tabla152[[#This Row],[Puntaje4]],Tabla152[[#This Row],[puntaje5]],Tabla152[[#This Row],[Puntaje6]])</f>
        <v>8388.7065257121158</v>
      </c>
    </row>
    <row r="234" spans="1:21" x14ac:dyDescent="0.35">
      <c r="A234" s="11"/>
      <c r="B234" s="13" t="s">
        <v>190</v>
      </c>
      <c r="C234" s="13" t="s">
        <v>191</v>
      </c>
      <c r="D234" s="11" t="s">
        <v>2</v>
      </c>
      <c r="E234" s="11" t="s">
        <v>461</v>
      </c>
      <c r="F234" s="9" t="s">
        <v>461</v>
      </c>
      <c r="G234" s="10">
        <v>29641</v>
      </c>
      <c r="H234" s="18" t="s">
        <v>872</v>
      </c>
      <c r="I234" s="16">
        <v>42</v>
      </c>
      <c r="J234" s="11">
        <f>IF(Tabla152[[#This Row],[Posicion 1]]=0,0,0.975^(Tabla152[[#This Row],[Posicion 1]]-1)*3000)</f>
        <v>1062.4548866720497</v>
      </c>
      <c r="K234" s="11"/>
      <c r="L234" s="11">
        <f>IF(Tabla152[[#This Row],[Posición2]]=0,0,0.975^(Tabla152[[#This Row],[Posición2]]-1)*3000)</f>
        <v>0</v>
      </c>
      <c r="M234" s="11">
        <v>2</v>
      </c>
      <c r="N234" s="11">
        <f>IF(Tabla152[[#This Row],[Posición3]]=0,0,0.975^(Tabla152[[#This Row],[Posición3]]-1)*3000)</f>
        <v>2925</v>
      </c>
      <c r="O234" s="11"/>
      <c r="P234" s="11">
        <f>IF(Tabla152[[#This Row],[Posición4]]=0,0,0.975^(Tabla152[[#This Row],[Posición4]]-1)*3000)</f>
        <v>0</v>
      </c>
      <c r="Q234" s="11"/>
      <c r="R234" s="11">
        <f>IF(Tabla152[[#This Row],[Posición5]]=0,0,0.975^(Tabla152[[#This Row],[Posición5]]-1)*3000)</f>
        <v>0</v>
      </c>
      <c r="S234" s="11"/>
      <c r="T234" s="11">
        <f>IF(Tabla152[[#This Row],[Posición6]]=0,0,0.975^(Tabla152[[#This Row],[Posición6]]-1)*6000)</f>
        <v>0</v>
      </c>
      <c r="U234" s="29">
        <f>SUM(Tabla152[[#This Row],[Puntaje]],Tabla152[[#This Row],[Puntaje2]],Tabla152[[#This Row],[Puntaje3]],Tabla152[[#This Row],[Puntaje4]],Tabla152[[#This Row],[puntaje5]],Tabla152[[#This Row],[Puntaje6]])</f>
        <v>3987.4548866720497</v>
      </c>
    </row>
    <row r="235" spans="1:21" x14ac:dyDescent="0.35">
      <c r="A235" s="11"/>
      <c r="B235" s="43" t="s">
        <v>297</v>
      </c>
      <c r="C235" s="43" t="s">
        <v>296</v>
      </c>
      <c r="D235" s="32" t="s">
        <v>2</v>
      </c>
      <c r="E235" s="32" t="s">
        <v>883</v>
      </c>
      <c r="F235" s="38" t="s">
        <v>474</v>
      </c>
      <c r="G235" s="39">
        <v>30914</v>
      </c>
      <c r="H235" s="31" t="s">
        <v>872</v>
      </c>
      <c r="I235" s="32"/>
      <c r="J235" s="32">
        <f>IF(Tabla152[[#This Row],[Posicion 1]]=0,0,0.975^(Tabla152[[#This Row],[Posicion 1]]-1)*3000)</f>
        <v>0</v>
      </c>
      <c r="K235" s="44">
        <v>1</v>
      </c>
      <c r="L235" s="32">
        <f>IF(Tabla152[[#This Row],[Posición2]]=0,0,0.975^(Tabla152[[#This Row],[Posición2]]-1)*3000)</f>
        <v>3000</v>
      </c>
      <c r="M235" s="32"/>
      <c r="N235" s="32">
        <f>IF(Tabla152[[#This Row],[Posición3]]=0,0,0.975^(Tabla152[[#This Row],[Posición3]]-1)*3000)</f>
        <v>0</v>
      </c>
      <c r="O235" s="32"/>
      <c r="P235" s="32">
        <f>IF(Tabla152[[#This Row],[Posición4]]=0,0,0.975^(Tabla152[[#This Row],[Posición4]]-1)*3000)</f>
        <v>0</v>
      </c>
      <c r="Q235" s="32"/>
      <c r="R235" s="32">
        <f>IF(Tabla152[[#This Row],[Posición5]]=0,0,0.975^(Tabla152[[#This Row],[Posición5]]-1)*3000)</f>
        <v>0</v>
      </c>
      <c r="S235" s="32"/>
      <c r="T235" s="32">
        <f>IF(Tabla152[[#This Row],[Posición6]]=0,0,0.975^(Tabla152[[#This Row],[Posición6]]-1)*6000)</f>
        <v>0</v>
      </c>
      <c r="U235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236" spans="1:21" x14ac:dyDescent="0.35">
      <c r="A236" s="11"/>
      <c r="B236" s="43" t="s">
        <v>77</v>
      </c>
      <c r="C236" s="43" t="s">
        <v>325</v>
      </c>
      <c r="D236" s="32" t="s">
        <v>2</v>
      </c>
      <c r="E236" s="32" t="s">
        <v>883</v>
      </c>
      <c r="F236" s="38" t="s">
        <v>489</v>
      </c>
      <c r="G236" s="39">
        <v>30832</v>
      </c>
      <c r="H236" s="31" t="s">
        <v>872</v>
      </c>
      <c r="I236" s="32"/>
      <c r="J236" s="32">
        <f>IF(Tabla152[[#This Row],[Posicion 1]]=0,0,0.975^(Tabla152[[#This Row],[Posicion 1]]-1)*3000)</f>
        <v>0</v>
      </c>
      <c r="K236" s="44">
        <v>2</v>
      </c>
      <c r="L236" s="32">
        <f>IF(Tabla152[[#This Row],[Posición2]]=0,0,0.975^(Tabla152[[#This Row],[Posición2]]-1)*3000)</f>
        <v>2925</v>
      </c>
      <c r="M236" s="32"/>
      <c r="N236" s="32">
        <f>IF(Tabla152[[#This Row],[Posición3]]=0,0,0.975^(Tabla152[[#This Row],[Posición3]]-1)*3000)</f>
        <v>0</v>
      </c>
      <c r="O236" s="32"/>
      <c r="P236" s="32">
        <f>IF(Tabla152[[#This Row],[Posición4]]=0,0,0.975^(Tabla152[[#This Row],[Posición4]]-1)*3000)</f>
        <v>0</v>
      </c>
      <c r="Q236" s="32"/>
      <c r="R236" s="32">
        <f>IF(Tabla152[[#This Row],[Posición5]]=0,0,0.975^(Tabla152[[#This Row],[Posición5]]-1)*3000)</f>
        <v>0</v>
      </c>
      <c r="S236" s="32"/>
      <c r="T236" s="32">
        <f>IF(Tabla152[[#This Row],[Posición6]]=0,0,0.975^(Tabla152[[#This Row],[Posición6]]-1)*6000)</f>
        <v>0</v>
      </c>
      <c r="U236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237" spans="1:21" x14ac:dyDescent="0.35">
      <c r="A237" s="11"/>
      <c r="B237" s="43" t="s">
        <v>303</v>
      </c>
      <c r="C237" s="43" t="s">
        <v>302</v>
      </c>
      <c r="D237" s="32" t="s">
        <v>2</v>
      </c>
      <c r="E237" s="32" t="s">
        <v>883</v>
      </c>
      <c r="F237" s="38" t="s">
        <v>476</v>
      </c>
      <c r="G237" s="39">
        <v>30864</v>
      </c>
      <c r="H237" s="31" t="s">
        <v>872</v>
      </c>
      <c r="I237" s="32"/>
      <c r="J237" s="32">
        <f>IF(Tabla152[[#This Row],[Posicion 1]]=0,0,0.975^(Tabla152[[#This Row],[Posicion 1]]-1)*3000)</f>
        <v>0</v>
      </c>
      <c r="K237" s="44">
        <v>4</v>
      </c>
      <c r="L237" s="32">
        <f>IF(Tabla152[[#This Row],[Posición2]]=0,0,0.975^(Tabla152[[#This Row],[Posición2]]-1)*3000)</f>
        <v>2780.578125</v>
      </c>
      <c r="M237" s="32"/>
      <c r="N237" s="32">
        <f>IF(Tabla152[[#This Row],[Posición3]]=0,0,0.975^(Tabla152[[#This Row],[Posición3]]-1)*3000)</f>
        <v>0</v>
      </c>
      <c r="O237" s="32"/>
      <c r="P237" s="32">
        <f>IF(Tabla152[[#This Row],[Posición4]]=0,0,0.975^(Tabla152[[#This Row],[Posición4]]-1)*3000)</f>
        <v>0</v>
      </c>
      <c r="Q237" s="32"/>
      <c r="R237" s="32">
        <f>IF(Tabla152[[#This Row],[Posición5]]=0,0,0.975^(Tabla152[[#This Row],[Posición5]]-1)*3000)</f>
        <v>0</v>
      </c>
      <c r="S237" s="32"/>
      <c r="T237" s="32">
        <f>IF(Tabla152[[#This Row],[Posición6]]=0,0,0.975^(Tabla152[[#This Row],[Posición6]]-1)*6000)</f>
        <v>0</v>
      </c>
      <c r="U237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238" spans="1:21" x14ac:dyDescent="0.35">
      <c r="A238" s="11"/>
      <c r="B238" s="13" t="s">
        <v>215</v>
      </c>
      <c r="C238" s="13" t="s">
        <v>267</v>
      </c>
      <c r="D238" s="11" t="s">
        <v>2</v>
      </c>
      <c r="E238" s="11" t="s">
        <v>162</v>
      </c>
      <c r="F238" s="9" t="s">
        <v>162</v>
      </c>
      <c r="G238" s="10">
        <v>30900</v>
      </c>
      <c r="H238" s="18" t="s">
        <v>872</v>
      </c>
      <c r="I238" s="16">
        <v>7</v>
      </c>
      <c r="J238" s="11">
        <f>IF(Tabla152[[#This Row],[Posicion 1]]=0,0,0.975^(Tabla152[[#This Row],[Posicion 1]]-1)*3000)</f>
        <v>2577.2049030761714</v>
      </c>
      <c r="K238" s="11"/>
      <c r="L238" s="11">
        <f>IF(Tabla152[[#This Row],[Posición2]]=0,0,0.975^(Tabla152[[#This Row],[Posición2]]-1)*3000)</f>
        <v>0</v>
      </c>
      <c r="M238" s="11"/>
      <c r="N238" s="11">
        <f>IF(Tabla152[[#This Row],[Posición3]]=0,0,0.975^(Tabla152[[#This Row],[Posición3]]-1)*3000)</f>
        <v>0</v>
      </c>
      <c r="O238" s="11"/>
      <c r="P238" s="11">
        <f>IF(Tabla152[[#This Row],[Posición4]]=0,0,0.975^(Tabla152[[#This Row],[Posición4]]-1)*3000)</f>
        <v>0</v>
      </c>
      <c r="Q238" s="11"/>
      <c r="R238" s="11">
        <f>IF(Tabla152[[#This Row],[Posición5]]=0,0,0.975^(Tabla152[[#This Row],[Posición5]]-1)*3000)</f>
        <v>0</v>
      </c>
      <c r="S238" s="11"/>
      <c r="T238" s="11">
        <f>IF(Tabla152[[#This Row],[Posición6]]=0,0,0.975^(Tabla152[[#This Row],[Posición6]]-1)*6000)</f>
        <v>0</v>
      </c>
      <c r="U238" s="29">
        <f>SUM(Tabla152[[#This Row],[Puntaje]],Tabla152[[#This Row],[Puntaje2]],Tabla152[[#This Row],[Puntaje3]],Tabla152[[#This Row],[Puntaje4]],Tabla152[[#This Row],[puntaje5]],Tabla152[[#This Row],[Puntaje6]])</f>
        <v>2577.2049030761714</v>
      </c>
    </row>
    <row r="239" spans="1:21" x14ac:dyDescent="0.35">
      <c r="A239" s="11"/>
      <c r="B239" s="37" t="s">
        <v>269</v>
      </c>
      <c r="C239" s="37" t="s">
        <v>270</v>
      </c>
      <c r="D239" s="32" t="s">
        <v>2</v>
      </c>
      <c r="E239" s="32" t="s">
        <v>883</v>
      </c>
      <c r="F239" s="38" t="s">
        <v>164</v>
      </c>
      <c r="G239" s="39">
        <v>31009</v>
      </c>
      <c r="H239" s="31" t="s">
        <v>872</v>
      </c>
      <c r="I239" s="40">
        <v>8</v>
      </c>
      <c r="J239" s="32">
        <f>IF(Tabla152[[#This Row],[Posicion 1]]=0,0,0.975^(Tabla152[[#This Row],[Posicion 1]]-1)*3000)</f>
        <v>2512.7747804992669</v>
      </c>
      <c r="K239" s="32"/>
      <c r="L239" s="32">
        <f>IF(Tabla152[[#This Row],[Posición2]]=0,0,0.975^(Tabla152[[#This Row],[Posición2]]-1)*3000)</f>
        <v>0</v>
      </c>
      <c r="M239" s="32"/>
      <c r="N239" s="32">
        <f>IF(Tabla152[[#This Row],[Posición3]]=0,0,0.975^(Tabla152[[#This Row],[Posición3]]-1)*3000)</f>
        <v>0</v>
      </c>
      <c r="O239" s="32"/>
      <c r="P239" s="32">
        <f>IF(Tabla152[[#This Row],[Posición4]]=0,0,0.975^(Tabla152[[#This Row],[Posición4]]-1)*3000)</f>
        <v>0</v>
      </c>
      <c r="Q239" s="32"/>
      <c r="R239" s="32">
        <f>IF(Tabla152[[#This Row],[Posición5]]=0,0,0.975^(Tabla152[[#This Row],[Posición5]]-1)*3000)</f>
        <v>0</v>
      </c>
      <c r="S239" s="32"/>
      <c r="T239" s="32">
        <f>IF(Tabla152[[#This Row],[Posición6]]=0,0,0.975^(Tabla152[[#This Row],[Posición6]]-1)*6000)</f>
        <v>0</v>
      </c>
      <c r="U239" s="36">
        <f>SUM(Tabla152[[#This Row],[Puntaje]],Tabla152[[#This Row],[Puntaje2]],Tabla152[[#This Row],[Puntaje3]],Tabla152[[#This Row],[Puntaje4]],Tabla152[[#This Row],[puntaje5]],Tabla152[[#This Row],[Puntaje6]])</f>
        <v>2512.7747804992669</v>
      </c>
    </row>
    <row r="240" spans="1:21" x14ac:dyDescent="0.35">
      <c r="A240" s="11"/>
      <c r="B240" s="37" t="s">
        <v>194</v>
      </c>
      <c r="C240" s="37" t="s">
        <v>195</v>
      </c>
      <c r="D240" s="32" t="s">
        <v>2</v>
      </c>
      <c r="E240" s="32" t="s">
        <v>883</v>
      </c>
      <c r="F240" s="38" t="s">
        <v>123</v>
      </c>
      <c r="G240" s="39">
        <v>30091</v>
      </c>
      <c r="H240" s="31" t="s">
        <v>872</v>
      </c>
      <c r="I240" s="40">
        <v>30</v>
      </c>
      <c r="J240" s="32">
        <f>IF(Tabla152[[#This Row],[Posicion 1]]=0,0,0.975^(Tabla152[[#This Row],[Posicion 1]]-1)*3000)</f>
        <v>1439.643994705661</v>
      </c>
      <c r="K240" s="32"/>
      <c r="L240" s="32">
        <f>IF(Tabla152[[#This Row],[Posición2]]=0,0,0.975^(Tabla152[[#This Row],[Posición2]]-1)*3000)</f>
        <v>0</v>
      </c>
      <c r="M240" s="32"/>
      <c r="N240" s="32">
        <f>IF(Tabla152[[#This Row],[Posición3]]=0,0,0.975^(Tabla152[[#This Row],[Posición3]]-1)*3000)</f>
        <v>0</v>
      </c>
      <c r="O240" s="32"/>
      <c r="P240" s="32">
        <f>IF(Tabla152[[#This Row],[Posición4]]=0,0,0.975^(Tabla152[[#This Row],[Posición4]]-1)*3000)</f>
        <v>0</v>
      </c>
      <c r="Q240" s="32"/>
      <c r="R240" s="32">
        <f>IF(Tabla152[[#This Row],[Posición5]]=0,0,0.975^(Tabla152[[#This Row],[Posición5]]-1)*3000)</f>
        <v>0</v>
      </c>
      <c r="S240" s="32"/>
      <c r="T240" s="32">
        <f>IF(Tabla152[[#This Row],[Posición6]]=0,0,0.975^(Tabla152[[#This Row],[Posición6]]-1)*6000)</f>
        <v>0</v>
      </c>
      <c r="U240" s="36">
        <f>SUM(Tabla152[[#This Row],[Puntaje]],Tabla152[[#This Row],[Puntaje2]],Tabla152[[#This Row],[Puntaje3]],Tabla152[[#This Row],[Puntaje4]],Tabla152[[#This Row],[puntaje5]],Tabla152[[#This Row],[Puntaje6]])</f>
        <v>1439.643994705661</v>
      </c>
    </row>
    <row r="241" spans="1:21" x14ac:dyDescent="0.35">
      <c r="A241" s="11"/>
      <c r="B241" s="37" t="s">
        <v>200</v>
      </c>
      <c r="C241" s="37" t="s">
        <v>201</v>
      </c>
      <c r="D241" s="32" t="s">
        <v>2</v>
      </c>
      <c r="E241" s="32" t="s">
        <v>883</v>
      </c>
      <c r="F241" s="38" t="s">
        <v>126</v>
      </c>
      <c r="G241" s="39">
        <v>30956</v>
      </c>
      <c r="H241" s="31" t="s">
        <v>872</v>
      </c>
      <c r="I241" s="40">
        <v>34</v>
      </c>
      <c r="J241" s="32">
        <f>IF(Tabla152[[#This Row],[Posicion 1]]=0,0,0.975^(Tabla152[[#This Row],[Posicion 1]]-1)*3000)</f>
        <v>1300.9888448265076</v>
      </c>
      <c r="K241" s="32"/>
      <c r="L241" s="32">
        <f>IF(Tabla152[[#This Row],[Posición2]]=0,0,0.975^(Tabla152[[#This Row],[Posición2]]-1)*3000)</f>
        <v>0</v>
      </c>
      <c r="M241" s="32"/>
      <c r="N241" s="32">
        <f>IF(Tabla152[[#This Row],[Posición3]]=0,0,0.975^(Tabla152[[#This Row],[Posición3]]-1)*3000)</f>
        <v>0</v>
      </c>
      <c r="O241" s="32"/>
      <c r="P241" s="32">
        <f>IF(Tabla152[[#This Row],[Posición4]]=0,0,0.975^(Tabla152[[#This Row],[Posición4]]-1)*3000)</f>
        <v>0</v>
      </c>
      <c r="Q241" s="32"/>
      <c r="R241" s="32">
        <f>IF(Tabla152[[#This Row],[Posición5]]=0,0,0.975^(Tabla152[[#This Row],[Posición5]]-1)*3000)</f>
        <v>0</v>
      </c>
      <c r="S241" s="32"/>
      <c r="T241" s="32">
        <f>IF(Tabla152[[#This Row],[Posición6]]=0,0,0.975^(Tabla152[[#This Row],[Posición6]]-1)*6000)</f>
        <v>0</v>
      </c>
      <c r="U241" s="36">
        <f>SUM(Tabla152[[#This Row],[Puntaje]],Tabla152[[#This Row],[Puntaje2]],Tabla152[[#This Row],[Puntaje3]],Tabla152[[#This Row],[Puntaje4]],Tabla152[[#This Row],[puntaje5]],Tabla152[[#This Row],[Puntaje6]])</f>
        <v>1300.9888448265076</v>
      </c>
    </row>
    <row r="242" spans="1:21" x14ac:dyDescent="0.35">
      <c r="A242" s="11"/>
      <c r="B242" s="37" t="s">
        <v>198</v>
      </c>
      <c r="C242" s="37" t="s">
        <v>199</v>
      </c>
      <c r="D242" s="32" t="s">
        <v>2</v>
      </c>
      <c r="E242" s="32" t="s">
        <v>883</v>
      </c>
      <c r="F242" s="38" t="s">
        <v>125</v>
      </c>
      <c r="G242" s="39">
        <v>30800</v>
      </c>
      <c r="H242" s="31" t="s">
        <v>872</v>
      </c>
      <c r="I242" s="40">
        <v>35</v>
      </c>
      <c r="J242" s="32">
        <f>IF(Tabla152[[#This Row],[Posicion 1]]=0,0,0.975^(Tabla152[[#This Row],[Posicion 1]]-1)*3000)</f>
        <v>1268.4641237058447</v>
      </c>
      <c r="K242" s="32"/>
      <c r="L242" s="32">
        <f>IF(Tabla152[[#This Row],[Posición2]]=0,0,0.975^(Tabla152[[#This Row],[Posición2]]-1)*3000)</f>
        <v>0</v>
      </c>
      <c r="M242" s="32"/>
      <c r="N242" s="32">
        <f>IF(Tabla152[[#This Row],[Posición3]]=0,0,0.975^(Tabla152[[#This Row],[Posición3]]-1)*3000)</f>
        <v>0</v>
      </c>
      <c r="O242" s="32"/>
      <c r="P242" s="32">
        <f>IF(Tabla152[[#This Row],[Posición4]]=0,0,0.975^(Tabla152[[#This Row],[Posición4]]-1)*3000)</f>
        <v>0</v>
      </c>
      <c r="Q242" s="32"/>
      <c r="R242" s="32">
        <f>IF(Tabla152[[#This Row],[Posición5]]=0,0,0.975^(Tabla152[[#This Row],[Posición5]]-1)*3000)</f>
        <v>0</v>
      </c>
      <c r="S242" s="32"/>
      <c r="T242" s="32">
        <f>IF(Tabla152[[#This Row],[Posición6]]=0,0,0.975^(Tabla152[[#This Row],[Posición6]]-1)*6000)</f>
        <v>0</v>
      </c>
      <c r="U242" s="36">
        <f>SUM(Tabla152[[#This Row],[Puntaje]],Tabla152[[#This Row],[Puntaje2]],Tabla152[[#This Row],[Puntaje3]],Tabla152[[#This Row],[Puntaje4]],Tabla152[[#This Row],[puntaje5]],Tabla152[[#This Row],[Puntaje6]])</f>
        <v>1268.4641237058447</v>
      </c>
    </row>
    <row r="243" spans="1:21" x14ac:dyDescent="0.35">
      <c r="A243" s="11"/>
      <c r="B243" s="37" t="s">
        <v>204</v>
      </c>
      <c r="C243" s="37" t="s">
        <v>205</v>
      </c>
      <c r="D243" s="32" t="s">
        <v>2</v>
      </c>
      <c r="E243" s="32" t="s">
        <v>883</v>
      </c>
      <c r="F243" s="38" t="s">
        <v>462</v>
      </c>
      <c r="G243" s="39">
        <v>29930</v>
      </c>
      <c r="H243" s="31" t="s">
        <v>872</v>
      </c>
      <c r="I243" s="40">
        <v>36</v>
      </c>
      <c r="J243" s="32">
        <f>IF(Tabla152[[#This Row],[Posicion 1]]=0,0,0.975^(Tabla152[[#This Row],[Posicion 1]]-1)*3000)</f>
        <v>1236.7525206131986</v>
      </c>
      <c r="K243" s="32"/>
      <c r="L243" s="32">
        <f>IF(Tabla152[[#This Row],[Posición2]]=0,0,0.975^(Tabla152[[#This Row],[Posición2]]-1)*3000)</f>
        <v>0</v>
      </c>
      <c r="M243" s="32"/>
      <c r="N243" s="32">
        <f>IF(Tabla152[[#This Row],[Posición3]]=0,0,0.975^(Tabla152[[#This Row],[Posición3]]-1)*3000)</f>
        <v>0</v>
      </c>
      <c r="O243" s="32"/>
      <c r="P243" s="32">
        <f>IF(Tabla152[[#This Row],[Posición4]]=0,0,0.975^(Tabla152[[#This Row],[Posición4]]-1)*3000)</f>
        <v>0</v>
      </c>
      <c r="Q243" s="32"/>
      <c r="R243" s="32">
        <f>IF(Tabla152[[#This Row],[Posición5]]=0,0,0.975^(Tabla152[[#This Row],[Posición5]]-1)*3000)</f>
        <v>0</v>
      </c>
      <c r="S243" s="32"/>
      <c r="T243" s="32">
        <f>IF(Tabla152[[#This Row],[Posición6]]=0,0,0.975^(Tabla152[[#This Row],[Posición6]]-1)*6000)</f>
        <v>0</v>
      </c>
      <c r="U243" s="36">
        <f>SUM(Tabla152[[#This Row],[Puntaje]],Tabla152[[#This Row],[Puntaje2]],Tabla152[[#This Row],[Puntaje3]],Tabla152[[#This Row],[Puntaje4]],Tabla152[[#This Row],[puntaje5]],Tabla152[[#This Row],[Puntaje6]])</f>
        <v>1236.7525206131986</v>
      </c>
    </row>
    <row r="244" spans="1:21" x14ac:dyDescent="0.35">
      <c r="A244" s="11"/>
      <c r="B244" s="37" t="s">
        <v>268</v>
      </c>
      <c r="C244" s="37" t="s">
        <v>256</v>
      </c>
      <c r="D244" s="32" t="s">
        <v>2</v>
      </c>
      <c r="E244" s="32" t="s">
        <v>883</v>
      </c>
      <c r="F244" s="38" t="s">
        <v>163</v>
      </c>
      <c r="G244" s="39">
        <v>30411</v>
      </c>
      <c r="H244" s="31" t="s">
        <v>872</v>
      </c>
      <c r="I244" s="40">
        <v>41</v>
      </c>
      <c r="J244" s="32">
        <f>IF(Tabla152[[#This Row],[Posicion 1]]=0,0,0.975^(Tabla152[[#This Row],[Posicion 1]]-1)*3000)</f>
        <v>1089.6973196636407</v>
      </c>
      <c r="K244" s="32"/>
      <c r="L244" s="32">
        <f>IF(Tabla152[[#This Row],[Posición2]]=0,0,0.975^(Tabla152[[#This Row],[Posición2]]-1)*3000)</f>
        <v>0</v>
      </c>
      <c r="M244" s="32"/>
      <c r="N244" s="32">
        <f>IF(Tabla152[[#This Row],[Posición3]]=0,0,0.975^(Tabla152[[#This Row],[Posición3]]-1)*3000)</f>
        <v>0</v>
      </c>
      <c r="O244" s="32"/>
      <c r="P244" s="32">
        <f>IF(Tabla152[[#This Row],[Posición4]]=0,0,0.975^(Tabla152[[#This Row],[Posición4]]-1)*3000)</f>
        <v>0</v>
      </c>
      <c r="Q244" s="32"/>
      <c r="R244" s="32">
        <f>IF(Tabla152[[#This Row],[Posición5]]=0,0,0.975^(Tabla152[[#This Row],[Posición5]]-1)*3000)</f>
        <v>0</v>
      </c>
      <c r="S244" s="32"/>
      <c r="T244" s="32">
        <f>IF(Tabla152[[#This Row],[Posición6]]=0,0,0.975^(Tabla152[[#This Row],[Posición6]]-1)*6000)</f>
        <v>0</v>
      </c>
      <c r="U244" s="36">
        <f>SUM(Tabla152[[#This Row],[Puntaje]],Tabla152[[#This Row],[Puntaje2]],Tabla152[[#This Row],[Puntaje3]],Tabla152[[#This Row],[Puntaje4]],Tabla152[[#This Row],[puntaje5]],Tabla152[[#This Row],[Puntaje6]])</f>
        <v>1089.6973196636407</v>
      </c>
    </row>
    <row r="245" spans="1:21" x14ac:dyDescent="0.35">
      <c r="A245" s="11"/>
      <c r="B245" s="37" t="s">
        <v>202</v>
      </c>
      <c r="C245" s="37" t="s">
        <v>203</v>
      </c>
      <c r="D245" s="32" t="s">
        <v>2</v>
      </c>
      <c r="E245" s="32" t="s">
        <v>883</v>
      </c>
      <c r="F245" s="38" t="s">
        <v>127</v>
      </c>
      <c r="G245" s="39">
        <v>31025</v>
      </c>
      <c r="H245" s="31" t="s">
        <v>872</v>
      </c>
      <c r="I245" s="40">
        <v>48</v>
      </c>
      <c r="J245" s="32">
        <f>IF(Tabla152[[#This Row],[Posicion 1]]=0,0,0.975^(Tabla152[[#This Row],[Posicion 1]]-1)*3000)</f>
        <v>912.72131440948147</v>
      </c>
      <c r="K245" s="32"/>
      <c r="L245" s="32">
        <f>IF(Tabla152[[#This Row],[Posición2]]=0,0,0.975^(Tabla152[[#This Row],[Posición2]]-1)*3000)</f>
        <v>0</v>
      </c>
      <c r="M245" s="32"/>
      <c r="N245" s="32">
        <f>IF(Tabla152[[#This Row],[Posición3]]=0,0,0.975^(Tabla152[[#This Row],[Posición3]]-1)*3000)</f>
        <v>0</v>
      </c>
      <c r="O245" s="32"/>
      <c r="P245" s="32">
        <f>IF(Tabla152[[#This Row],[Posición4]]=0,0,0.975^(Tabla152[[#This Row],[Posición4]]-1)*3000)</f>
        <v>0</v>
      </c>
      <c r="Q245" s="32"/>
      <c r="R245" s="32">
        <f>IF(Tabla152[[#This Row],[Posición5]]=0,0,0.975^(Tabla152[[#This Row],[Posición5]]-1)*3000)</f>
        <v>0</v>
      </c>
      <c r="S245" s="32"/>
      <c r="T245" s="32">
        <f>IF(Tabla152[[#This Row],[Posición6]]=0,0,0.975^(Tabla152[[#This Row],[Posición6]]-1)*6000)</f>
        <v>0</v>
      </c>
      <c r="U245" s="36">
        <f>SUM(Tabla152[[#This Row],[Puntaje]],Tabla152[[#This Row],[Puntaje2]],Tabla152[[#This Row],[Puntaje3]],Tabla152[[#This Row],[Puntaje4]],Tabla152[[#This Row],[puntaje5]],Tabla152[[#This Row],[Puntaje6]])</f>
        <v>912.72131440948147</v>
      </c>
    </row>
    <row r="246" spans="1:21" x14ac:dyDescent="0.35">
      <c r="A246" s="11"/>
      <c r="B246" s="37" t="s">
        <v>263</v>
      </c>
      <c r="C246" s="37" t="s">
        <v>264</v>
      </c>
      <c r="D246" s="32" t="s">
        <v>2</v>
      </c>
      <c r="E246" s="32" t="s">
        <v>883</v>
      </c>
      <c r="F246" s="38" t="s">
        <v>160</v>
      </c>
      <c r="G246" s="39">
        <v>29369</v>
      </c>
      <c r="H246" s="31" t="s">
        <v>872</v>
      </c>
      <c r="I246" s="40">
        <v>50</v>
      </c>
      <c r="J246" s="32">
        <f>IF(Tabla152[[#This Row],[Posicion 1]]=0,0,0.975^(Tabla152[[#This Row],[Posicion 1]]-1)*3000)</f>
        <v>867.65569951051339</v>
      </c>
      <c r="K246" s="32"/>
      <c r="L246" s="32">
        <f>IF(Tabla152[[#This Row],[Posición2]]=0,0,0.975^(Tabla152[[#This Row],[Posición2]]-1)*3000)</f>
        <v>0</v>
      </c>
      <c r="M246" s="32"/>
      <c r="N246" s="32">
        <f>IF(Tabla152[[#This Row],[Posición3]]=0,0,0.975^(Tabla152[[#This Row],[Posición3]]-1)*3000)</f>
        <v>0</v>
      </c>
      <c r="O246" s="32"/>
      <c r="P246" s="32">
        <f>IF(Tabla152[[#This Row],[Posición4]]=0,0,0.975^(Tabla152[[#This Row],[Posición4]]-1)*3000)</f>
        <v>0</v>
      </c>
      <c r="Q246" s="32"/>
      <c r="R246" s="32">
        <f>IF(Tabla152[[#This Row],[Posición5]]=0,0,0.975^(Tabla152[[#This Row],[Posición5]]-1)*3000)</f>
        <v>0</v>
      </c>
      <c r="S246" s="32"/>
      <c r="T246" s="32">
        <f>IF(Tabla152[[#This Row],[Posición6]]=0,0,0.975^(Tabla152[[#This Row],[Posición6]]-1)*6000)</f>
        <v>0</v>
      </c>
      <c r="U246" s="36">
        <f>SUM(Tabla152[[#This Row],[Puntaje]],Tabla152[[#This Row],[Puntaje2]],Tabla152[[#This Row],[Puntaje3]],Tabla152[[#This Row],[Puntaje4]],Tabla152[[#This Row],[puntaje5]],Tabla152[[#This Row],[Puntaje6]])</f>
        <v>867.65569951051339</v>
      </c>
    </row>
    <row r="247" spans="1:21" x14ac:dyDescent="0.35">
      <c r="A247" s="11"/>
      <c r="B247" s="37" t="s">
        <v>192</v>
      </c>
      <c r="C247" s="37" t="s">
        <v>193</v>
      </c>
      <c r="D247" s="32" t="s">
        <v>2</v>
      </c>
      <c r="E247" s="32" t="s">
        <v>883</v>
      </c>
      <c r="F247" s="38" t="s">
        <v>122</v>
      </c>
      <c r="G247" s="39">
        <v>30405</v>
      </c>
      <c r="H247" s="31" t="s">
        <v>872</v>
      </c>
      <c r="I247" s="40">
        <v>58</v>
      </c>
      <c r="J247" s="32">
        <f>IF(Tabla152[[#This Row],[Posicion 1]]=0,0,0.975^(Tabla152[[#This Row],[Posicion 1]]-1)*3000)</f>
        <v>708.57259196310213</v>
      </c>
      <c r="K247" s="32"/>
      <c r="L247" s="32">
        <f>IF(Tabla152[[#This Row],[Posición2]]=0,0,0.975^(Tabla152[[#This Row],[Posición2]]-1)*3000)</f>
        <v>0</v>
      </c>
      <c r="M247" s="32"/>
      <c r="N247" s="32">
        <f>IF(Tabla152[[#This Row],[Posición3]]=0,0,0.975^(Tabla152[[#This Row],[Posición3]]-1)*3000)</f>
        <v>0</v>
      </c>
      <c r="O247" s="32"/>
      <c r="P247" s="32">
        <f>IF(Tabla152[[#This Row],[Posición4]]=0,0,0.975^(Tabla152[[#This Row],[Posición4]]-1)*3000)</f>
        <v>0</v>
      </c>
      <c r="Q247" s="32"/>
      <c r="R247" s="32">
        <f>IF(Tabla152[[#This Row],[Posición5]]=0,0,0.975^(Tabla152[[#This Row],[Posición5]]-1)*3000)</f>
        <v>0</v>
      </c>
      <c r="S247" s="32"/>
      <c r="T247" s="32">
        <f>IF(Tabla152[[#This Row],[Posición6]]=0,0,0.975^(Tabla152[[#This Row],[Posición6]]-1)*6000)</f>
        <v>0</v>
      </c>
      <c r="U247" s="36">
        <f>SUM(Tabla152[[#This Row],[Puntaje]],Tabla152[[#This Row],[Puntaje2]],Tabla152[[#This Row],[Puntaje3]],Tabla152[[#This Row],[Puntaje4]],Tabla152[[#This Row],[puntaje5]],Tabla152[[#This Row],[Puntaje6]])</f>
        <v>708.57259196310213</v>
      </c>
    </row>
    <row r="248" spans="1:21" x14ac:dyDescent="0.35">
      <c r="A248" s="11"/>
      <c r="B248" s="37" t="s">
        <v>196</v>
      </c>
      <c r="C248" s="37" t="s">
        <v>197</v>
      </c>
      <c r="D248" s="32" t="s">
        <v>2</v>
      </c>
      <c r="E248" s="32" t="s">
        <v>883</v>
      </c>
      <c r="F248" s="38" t="s">
        <v>124</v>
      </c>
      <c r="G248" s="39">
        <v>30703</v>
      </c>
      <c r="H248" s="31" t="s">
        <v>872</v>
      </c>
      <c r="I248" s="40">
        <v>60</v>
      </c>
      <c r="J248" s="32">
        <f>IF(Tabla152[[#This Row],[Posicion 1]]=0,0,0.975^(Tabla152[[#This Row],[Posicion 1]]-1)*3000)</f>
        <v>673.58682023492395</v>
      </c>
      <c r="K248" s="32"/>
      <c r="L248" s="32">
        <f>IF(Tabla152[[#This Row],[Posición2]]=0,0,0.975^(Tabla152[[#This Row],[Posición2]]-1)*3000)</f>
        <v>0</v>
      </c>
      <c r="M248" s="32"/>
      <c r="N248" s="32">
        <f>IF(Tabla152[[#This Row],[Posición3]]=0,0,0.975^(Tabla152[[#This Row],[Posición3]]-1)*3000)</f>
        <v>0</v>
      </c>
      <c r="O248" s="32"/>
      <c r="P248" s="32">
        <f>IF(Tabla152[[#This Row],[Posición4]]=0,0,0.975^(Tabla152[[#This Row],[Posición4]]-1)*3000)</f>
        <v>0</v>
      </c>
      <c r="Q248" s="32"/>
      <c r="R248" s="32">
        <f>IF(Tabla152[[#This Row],[Posición5]]=0,0,0.975^(Tabla152[[#This Row],[Posición5]]-1)*3000)</f>
        <v>0</v>
      </c>
      <c r="S248" s="32"/>
      <c r="T248" s="32">
        <f>IF(Tabla152[[#This Row],[Posición6]]=0,0,0.975^(Tabla152[[#This Row],[Posición6]]-1)*6000)</f>
        <v>0</v>
      </c>
      <c r="U248" s="36">
        <f>SUM(Tabla152[[#This Row],[Puntaje]],Tabla152[[#This Row],[Puntaje2]],Tabla152[[#This Row],[Puntaje3]],Tabla152[[#This Row],[Puntaje4]],Tabla152[[#This Row],[puntaje5]],Tabla152[[#This Row],[Puntaje6]])</f>
        <v>673.58682023492395</v>
      </c>
    </row>
    <row r="249" spans="1:21" x14ac:dyDescent="0.35">
      <c r="A249" s="11">
        <v>1</v>
      </c>
      <c r="B249" s="47" t="s">
        <v>189</v>
      </c>
      <c r="C249" s="47" t="s">
        <v>180</v>
      </c>
      <c r="D249" s="48" t="s">
        <v>2</v>
      </c>
      <c r="E249" s="48" t="s">
        <v>121</v>
      </c>
      <c r="F249" s="58" t="s">
        <v>121</v>
      </c>
      <c r="G249" s="50">
        <v>28823</v>
      </c>
      <c r="H249" s="56" t="s">
        <v>107</v>
      </c>
      <c r="I249" s="52">
        <v>11</v>
      </c>
      <c r="J249" s="48">
        <f>IF(Tabla152[[#This Row],[Posicion 1]]=0,0,0.975^(Tabla152[[#This Row],[Posicion 1]]-1)*3000)</f>
        <v>2328.9888625693125</v>
      </c>
      <c r="K249" s="48"/>
      <c r="L249" s="48">
        <f>IF(Tabla152[[#This Row],[Posición2]]=0,0,0.975^(Tabla152[[#This Row],[Posición2]]-1)*3000)</f>
        <v>0</v>
      </c>
      <c r="M249" s="48"/>
      <c r="N249" s="48">
        <f>IF(Tabla152[[#This Row],[Posición3]]=0,0,0.975^(Tabla152[[#This Row],[Posición3]]-1)*3000)</f>
        <v>0</v>
      </c>
      <c r="O249" s="48">
        <v>2</v>
      </c>
      <c r="P249" s="48">
        <f>IF(Tabla152[[#This Row],[Posición4]]=0,0,0.975^(Tabla152[[#This Row],[Posición4]]-1)*3000)</f>
        <v>2925</v>
      </c>
      <c r="Q249" s="48"/>
      <c r="R249" s="48">
        <f>IF(Tabla152[[#This Row],[Posición5]]=0,0,0.975^(Tabla152[[#This Row],[Posición5]]-1)*3000)</f>
        <v>0</v>
      </c>
      <c r="S249" s="48">
        <v>1</v>
      </c>
      <c r="T249" s="48">
        <f>IF(Tabla152[[#This Row],[Posición6]]=0,0,0.975^(Tabla152[[#This Row],[Posición6]]-1)*6000)</f>
        <v>6000</v>
      </c>
      <c r="U249" s="48">
        <f>SUM(Tabla152[[#This Row],[Puntaje]],Tabla152[[#This Row],[Puntaje2]],Tabla152[[#This Row],[Puntaje3]],Tabla152[[#This Row],[Puntaje4]],Tabla152[[#This Row],[puntaje5]],Tabla152[[#This Row],[Puntaje6]])</f>
        <v>11253.988862569313</v>
      </c>
    </row>
    <row r="250" spans="1:21" x14ac:dyDescent="0.35">
      <c r="A250" s="11">
        <v>2</v>
      </c>
      <c r="B250" s="47" t="s">
        <v>166</v>
      </c>
      <c r="C250" s="47" t="s">
        <v>167</v>
      </c>
      <c r="D250" s="48" t="s">
        <v>2</v>
      </c>
      <c r="E250" s="48" t="s">
        <v>108</v>
      </c>
      <c r="F250" s="58" t="s">
        <v>108</v>
      </c>
      <c r="G250" s="50">
        <v>28700</v>
      </c>
      <c r="H250" s="56" t="s">
        <v>107</v>
      </c>
      <c r="I250" s="52">
        <v>14</v>
      </c>
      <c r="J250" s="48">
        <f>IF(Tabla152[[#This Row],[Posicion 1]]=0,0,0.975^(Tabla152[[#This Row],[Posicion 1]]-1)*3000)</f>
        <v>2158.6451615429537</v>
      </c>
      <c r="K250" s="61"/>
      <c r="L250" s="48">
        <f>IF(Tabla152[[#This Row],[Posición2]]=0,0,0.975^(Tabla152[[#This Row],[Posición2]]-1)*3000)</f>
        <v>0</v>
      </c>
      <c r="M250" s="48"/>
      <c r="N250" s="48">
        <f>IF(Tabla152[[#This Row],[Posición3]]=0,0,0.975^(Tabla152[[#This Row],[Posición3]]-1)*3000)</f>
        <v>0</v>
      </c>
      <c r="O250" s="48"/>
      <c r="P250" s="48">
        <f>IF(Tabla152[[#This Row],[Posición4]]=0,0,0.975^(Tabla152[[#This Row],[Posición4]]-1)*3000)</f>
        <v>0</v>
      </c>
      <c r="Q250" s="48"/>
      <c r="R250" s="48">
        <f>IF(Tabla152[[#This Row],[Posición5]]=0,0,0.975^(Tabla152[[#This Row],[Posición5]]-1)*3000)</f>
        <v>0</v>
      </c>
      <c r="S250" s="48">
        <v>2</v>
      </c>
      <c r="T250" s="48">
        <f>IF(Tabla152[[#This Row],[Posición6]]=0,0,0.975^(Tabla152[[#This Row],[Posición6]]-1)*6000)</f>
        <v>5850</v>
      </c>
      <c r="U250" s="48">
        <f>SUM(Tabla152[[#This Row],[Puntaje]],Tabla152[[#This Row],[Puntaje2]],Tabla152[[#This Row],[Puntaje3]],Tabla152[[#This Row],[Puntaje4]],Tabla152[[#This Row],[puntaje5]],Tabla152[[#This Row],[Puntaje6]])</f>
        <v>8008.6451615429542</v>
      </c>
    </row>
    <row r="251" spans="1:21" x14ac:dyDescent="0.35">
      <c r="A251" s="11">
        <v>3</v>
      </c>
      <c r="B251" s="62" t="s">
        <v>293</v>
      </c>
      <c r="C251" s="63" t="s">
        <v>309</v>
      </c>
      <c r="D251" s="48" t="s">
        <v>2</v>
      </c>
      <c r="E251" s="48" t="s">
        <v>481</v>
      </c>
      <c r="F251" s="49" t="s">
        <v>481</v>
      </c>
      <c r="G251" s="50">
        <v>28297</v>
      </c>
      <c r="H251" s="56" t="s">
        <v>107</v>
      </c>
      <c r="I251" s="48"/>
      <c r="J251" s="48">
        <f>IF(Tabla152[[#This Row],[Posicion 1]]=0,0,0.975^(Tabla152[[#This Row],[Posicion 1]]-1)*3000)</f>
        <v>0</v>
      </c>
      <c r="K251" s="61">
        <v>1</v>
      </c>
      <c r="L251" s="48">
        <f>IF(Tabla152[[#This Row],[Posición2]]=0,0,0.975^(Tabla152[[#This Row],[Posición2]]-1)*3000)</f>
        <v>3000</v>
      </c>
      <c r="M251" s="48">
        <v>1</v>
      </c>
      <c r="N251" s="48">
        <f>IF(Tabla152[[#This Row],[Posición3]]=0,0,0.975^(Tabla152[[#This Row],[Posición3]]-1)*3000)</f>
        <v>3000</v>
      </c>
      <c r="O251" s="48"/>
      <c r="P251" s="48">
        <f>IF(Tabla152[[#This Row],[Posición4]]=0,0,0.975^(Tabla152[[#This Row],[Posición4]]-1)*3000)</f>
        <v>0</v>
      </c>
      <c r="Q251" s="48"/>
      <c r="R251" s="48">
        <f>IF(Tabla152[[#This Row],[Posición5]]=0,0,0.975^(Tabla152[[#This Row],[Posición5]]-1)*3000)</f>
        <v>0</v>
      </c>
      <c r="S251" s="48"/>
      <c r="T251" s="48">
        <f>IF(Tabla152[[#This Row],[Posición6]]=0,0,0.975^(Tabla152[[#This Row],[Posición6]]-1)*6000)</f>
        <v>0</v>
      </c>
      <c r="U251" s="48">
        <f>SUM(Tabla152[[#This Row],[Puntaje]],Tabla152[[#This Row],[Puntaje2]],Tabla152[[#This Row],[Puntaje3]],Tabla152[[#This Row],[Puntaje4]],Tabla152[[#This Row],[puntaje5]],Tabla152[[#This Row],[Puntaje6]])</f>
        <v>6000</v>
      </c>
    </row>
    <row r="252" spans="1:21" x14ac:dyDescent="0.35">
      <c r="A252" s="11"/>
      <c r="B252" s="30" t="s">
        <v>328</v>
      </c>
      <c r="C252" s="30" t="s">
        <v>769</v>
      </c>
      <c r="D252" s="31" t="s">
        <v>2</v>
      </c>
      <c r="E252" s="32" t="s">
        <v>883</v>
      </c>
      <c r="F252" s="33" t="s">
        <v>813</v>
      </c>
      <c r="G252" s="34">
        <v>28035</v>
      </c>
      <c r="H252" s="31" t="s">
        <v>107</v>
      </c>
      <c r="I252" s="32"/>
      <c r="J252" s="32">
        <f>IF(Tabla152[[#This Row],[Posicion 1]]=0,0,0.975^(Tabla152[[#This Row],[Posicion 1]]-1)*3000)</f>
        <v>0</v>
      </c>
      <c r="K252" s="32"/>
      <c r="L252" s="32">
        <f>IF(Tabla152[[#This Row],[Posición2]]=0,0,0.975^(Tabla152[[#This Row],[Posición2]]-1)*3000)</f>
        <v>0</v>
      </c>
      <c r="M252" s="32"/>
      <c r="N252" s="32">
        <f>IF(Tabla152[[#This Row],[Posición3]]=0,0,0.975^(Tabla152[[#This Row],[Posición3]]-1)*3000)</f>
        <v>0</v>
      </c>
      <c r="O252" s="32"/>
      <c r="P252" s="32">
        <f>IF(Tabla152[[#This Row],[Posición4]]=0,0,0.975^(Tabla152[[#This Row],[Posición4]]-1)*3000)</f>
        <v>0</v>
      </c>
      <c r="Q252" s="32"/>
      <c r="R252" s="32">
        <f>IF(Tabla152[[#This Row],[Posición5]]=0,0,0.975^(Tabla152[[#This Row],[Posición5]]-1)*3000)</f>
        <v>0</v>
      </c>
      <c r="S252" s="31">
        <v>6</v>
      </c>
      <c r="T252" s="32">
        <f>IF(Tabla152[[#This Row],[Posición6]]=0,0,0.975^(Tabla152[[#This Row],[Posición6]]-1)*6000)</f>
        <v>5286.5741601562495</v>
      </c>
      <c r="U252" s="36">
        <f>SUM(Tabla152[[#This Row],[Puntaje]],Tabla152[[#This Row],[Puntaje2]],Tabla152[[#This Row],[Puntaje3]],Tabla152[[#This Row],[Puntaje4]],Tabla152[[#This Row],[puntaje5]],Tabla152[[#This Row],[Puntaje6]])</f>
        <v>5286.5741601562495</v>
      </c>
    </row>
    <row r="253" spans="1:21" x14ac:dyDescent="0.35">
      <c r="A253" s="11"/>
      <c r="B253" s="30" t="s">
        <v>293</v>
      </c>
      <c r="C253" s="30" t="s">
        <v>770</v>
      </c>
      <c r="D253" s="31" t="s">
        <v>2</v>
      </c>
      <c r="E253" s="32" t="s">
        <v>883</v>
      </c>
      <c r="F253" s="33" t="s">
        <v>814</v>
      </c>
      <c r="G253" s="34">
        <v>28804</v>
      </c>
      <c r="H253" s="31" t="s">
        <v>107</v>
      </c>
      <c r="I253" s="32"/>
      <c r="J253" s="32">
        <f>IF(Tabla152[[#This Row],[Posicion 1]]=0,0,0.975^(Tabla152[[#This Row],[Posicion 1]]-1)*3000)</f>
        <v>0</v>
      </c>
      <c r="K253" s="32"/>
      <c r="L253" s="32">
        <f>IF(Tabla152[[#This Row],[Posición2]]=0,0,0.975^(Tabla152[[#This Row],[Posición2]]-1)*3000)</f>
        <v>0</v>
      </c>
      <c r="M253" s="32"/>
      <c r="N253" s="32">
        <f>IF(Tabla152[[#This Row],[Posición3]]=0,0,0.975^(Tabla152[[#This Row],[Posición3]]-1)*3000)</f>
        <v>0</v>
      </c>
      <c r="O253" s="32"/>
      <c r="P253" s="32">
        <f>IF(Tabla152[[#This Row],[Posición4]]=0,0,0.975^(Tabla152[[#This Row],[Posición4]]-1)*3000)</f>
        <v>0</v>
      </c>
      <c r="Q253" s="32"/>
      <c r="R253" s="32">
        <f>IF(Tabla152[[#This Row],[Posición5]]=0,0,0.975^(Tabla152[[#This Row],[Posición5]]-1)*3000)</f>
        <v>0</v>
      </c>
      <c r="S253" s="31">
        <v>7</v>
      </c>
      <c r="T253" s="32">
        <f>IF(Tabla152[[#This Row],[Posición6]]=0,0,0.975^(Tabla152[[#This Row],[Posición6]]-1)*6000)</f>
        <v>5154.4098061523428</v>
      </c>
      <c r="U253" s="36">
        <f>SUM(Tabla152[[#This Row],[Puntaje]],Tabla152[[#This Row],[Puntaje2]],Tabla152[[#This Row],[Puntaje3]],Tabla152[[#This Row],[Puntaje4]],Tabla152[[#This Row],[puntaje5]],Tabla152[[#This Row],[Puntaje6]])</f>
        <v>5154.4098061523428</v>
      </c>
    </row>
    <row r="254" spans="1:21" x14ac:dyDescent="0.35">
      <c r="A254" s="11"/>
      <c r="B254" s="30" t="s">
        <v>771</v>
      </c>
      <c r="C254" s="30" t="s">
        <v>772</v>
      </c>
      <c r="D254" s="31" t="s">
        <v>2</v>
      </c>
      <c r="E254" s="32" t="s">
        <v>883</v>
      </c>
      <c r="F254" s="33" t="s">
        <v>815</v>
      </c>
      <c r="G254" s="34">
        <v>29069</v>
      </c>
      <c r="H254" s="31" t="s">
        <v>107</v>
      </c>
      <c r="I254" s="32"/>
      <c r="J254" s="32">
        <f>IF(Tabla152[[#This Row],[Posicion 1]]=0,0,0.975^(Tabla152[[#This Row],[Posicion 1]]-1)*3000)</f>
        <v>0</v>
      </c>
      <c r="K254" s="32"/>
      <c r="L254" s="32">
        <f>IF(Tabla152[[#This Row],[Posición2]]=0,0,0.975^(Tabla152[[#This Row],[Posición2]]-1)*3000)</f>
        <v>0</v>
      </c>
      <c r="M254" s="32"/>
      <c r="N254" s="32">
        <f>IF(Tabla152[[#This Row],[Posición3]]=0,0,0.975^(Tabla152[[#This Row],[Posición3]]-1)*3000)</f>
        <v>0</v>
      </c>
      <c r="O254" s="32"/>
      <c r="P254" s="32">
        <f>IF(Tabla152[[#This Row],[Posición4]]=0,0,0.975^(Tabla152[[#This Row],[Posición4]]-1)*3000)</f>
        <v>0</v>
      </c>
      <c r="Q254" s="32"/>
      <c r="R254" s="32">
        <f>IF(Tabla152[[#This Row],[Posición5]]=0,0,0.975^(Tabla152[[#This Row],[Posición5]]-1)*3000)</f>
        <v>0</v>
      </c>
      <c r="S254" s="31">
        <v>8</v>
      </c>
      <c r="T254" s="32">
        <f>IF(Tabla152[[#This Row],[Posición6]]=0,0,0.975^(Tabla152[[#This Row],[Posición6]]-1)*6000)</f>
        <v>5025.5495609985337</v>
      </c>
      <c r="U254" s="36">
        <f>SUM(Tabla152[[#This Row],[Puntaje]],Tabla152[[#This Row],[Puntaje2]],Tabla152[[#This Row],[Puntaje3]],Tabla152[[#This Row],[Puntaje4]],Tabla152[[#This Row],[puntaje5]],Tabla152[[#This Row],[Puntaje6]])</f>
        <v>5025.5495609985337</v>
      </c>
    </row>
    <row r="255" spans="1:21" x14ac:dyDescent="0.35">
      <c r="A255" s="11"/>
      <c r="B255" s="30" t="s">
        <v>179</v>
      </c>
      <c r="C255" s="30" t="s">
        <v>773</v>
      </c>
      <c r="D255" s="31" t="s">
        <v>2</v>
      </c>
      <c r="E255" s="32" t="s">
        <v>883</v>
      </c>
      <c r="F255" s="33" t="s">
        <v>816</v>
      </c>
      <c r="G255" s="34">
        <v>29157</v>
      </c>
      <c r="H255" s="31" t="s">
        <v>107</v>
      </c>
      <c r="I255" s="32"/>
      <c r="J255" s="32">
        <f>IF(Tabla152[[#This Row],[Posicion 1]]=0,0,0.975^(Tabla152[[#This Row],[Posicion 1]]-1)*3000)</f>
        <v>0</v>
      </c>
      <c r="K255" s="32"/>
      <c r="L255" s="32">
        <f>IF(Tabla152[[#This Row],[Posición2]]=0,0,0.975^(Tabla152[[#This Row],[Posición2]]-1)*3000)</f>
        <v>0</v>
      </c>
      <c r="M255" s="32"/>
      <c r="N255" s="32">
        <f>IF(Tabla152[[#This Row],[Posición3]]=0,0,0.975^(Tabla152[[#This Row],[Posición3]]-1)*3000)</f>
        <v>0</v>
      </c>
      <c r="O255" s="32"/>
      <c r="P255" s="32">
        <f>IF(Tabla152[[#This Row],[Posición4]]=0,0,0.975^(Tabla152[[#This Row],[Posición4]]-1)*3000)</f>
        <v>0</v>
      </c>
      <c r="Q255" s="32"/>
      <c r="R255" s="32">
        <f>IF(Tabla152[[#This Row],[Posición5]]=0,0,0.975^(Tabla152[[#This Row],[Posición5]]-1)*3000)</f>
        <v>0</v>
      </c>
      <c r="S255" s="31">
        <v>9</v>
      </c>
      <c r="T255" s="32">
        <f>IF(Tabla152[[#This Row],[Posición6]]=0,0,0.975^(Tabla152[[#This Row],[Posición6]]-1)*6000)</f>
        <v>4899.9108219735708</v>
      </c>
      <c r="U255" s="36">
        <f>SUM(Tabla152[[#This Row],[Puntaje]],Tabla152[[#This Row],[Puntaje2]],Tabla152[[#This Row],[Puntaje3]],Tabla152[[#This Row],[Puntaje4]],Tabla152[[#This Row],[puntaje5]],Tabla152[[#This Row],[Puntaje6]])</f>
        <v>4899.9108219735708</v>
      </c>
    </row>
    <row r="256" spans="1:21" x14ac:dyDescent="0.35">
      <c r="A256" s="11"/>
      <c r="B256" s="37" t="s">
        <v>179</v>
      </c>
      <c r="C256" s="37" t="s">
        <v>180</v>
      </c>
      <c r="D256" s="32" t="s">
        <v>2</v>
      </c>
      <c r="E256" s="32" t="s">
        <v>883</v>
      </c>
      <c r="F256" s="38" t="s">
        <v>116</v>
      </c>
      <c r="G256" s="39">
        <v>27737</v>
      </c>
      <c r="H256" s="31" t="s">
        <v>107</v>
      </c>
      <c r="I256" s="40">
        <v>27</v>
      </c>
      <c r="J256" s="32">
        <f>IF(Tabla152[[#This Row],[Posicion 1]]=0,0,0.975^(Tabla152[[#This Row],[Posicion 1]]-1)*3000)</f>
        <v>1553.2496444842682</v>
      </c>
      <c r="K256" s="32"/>
      <c r="L256" s="32">
        <f>IF(Tabla152[[#This Row],[Posición2]]=0,0,0.975^(Tabla152[[#This Row],[Posición2]]-1)*3000)</f>
        <v>0</v>
      </c>
      <c r="M256" s="32"/>
      <c r="N256" s="32">
        <f>IF(Tabla152[[#This Row],[Posición3]]=0,0,0.975^(Tabla152[[#This Row],[Posición3]]-1)*3000)</f>
        <v>0</v>
      </c>
      <c r="O256" s="32">
        <v>4</v>
      </c>
      <c r="P256" s="32">
        <f>IF(Tabla152[[#This Row],[Posición4]]=0,0,0.975^(Tabla152[[#This Row],[Posición4]]-1)*3000)</f>
        <v>2780.578125</v>
      </c>
      <c r="Q256" s="32"/>
      <c r="R256" s="32">
        <f>IF(Tabla152[[#This Row],[Posición5]]=0,0,0.975^(Tabla152[[#This Row],[Posición5]]-1)*3000)</f>
        <v>0</v>
      </c>
      <c r="S256" s="32"/>
      <c r="T256" s="32">
        <f>IF(Tabla152[[#This Row],[Posición6]]=0,0,0.975^(Tabla152[[#This Row],[Posición6]]-1)*6000)</f>
        <v>0</v>
      </c>
      <c r="U256" s="36">
        <f>SUM(Tabla152[[#This Row],[Puntaje]],Tabla152[[#This Row],[Puntaje2]],Tabla152[[#This Row],[Puntaje3]],Tabla152[[#This Row],[Puntaje4]],Tabla152[[#This Row],[puntaje5]],Tabla152[[#This Row],[Puntaje6]])</f>
        <v>4333.8277694842682</v>
      </c>
    </row>
    <row r="257" spans="1:21" x14ac:dyDescent="0.35">
      <c r="A257" s="11"/>
      <c r="B257" s="30" t="s">
        <v>850</v>
      </c>
      <c r="C257" s="30" t="s">
        <v>851</v>
      </c>
      <c r="D257" s="31" t="s">
        <v>2</v>
      </c>
      <c r="E257" s="32" t="s">
        <v>883</v>
      </c>
      <c r="F257" s="45" t="s">
        <v>830</v>
      </c>
      <c r="G257" s="34">
        <v>28188</v>
      </c>
      <c r="H257" s="31" t="s">
        <v>107</v>
      </c>
      <c r="I257" s="32"/>
      <c r="J257" s="32">
        <f>IF(Tabla152[[#This Row],[Posicion 1]]=0,0,0.975^(Tabla152[[#This Row],[Posicion 1]]-1)*3000)</f>
        <v>0</v>
      </c>
      <c r="K257" s="32"/>
      <c r="L257" s="32">
        <f>IF(Tabla152[[#This Row],[Posición2]]=0,0,0.975^(Tabla152[[#This Row],[Posición2]]-1)*3000)</f>
        <v>0</v>
      </c>
      <c r="M257" s="32"/>
      <c r="N257" s="32">
        <f>IF(Tabla152[[#This Row],[Posición3]]=0,0,0.975^(Tabla152[[#This Row],[Posición3]]-1)*3000)</f>
        <v>0</v>
      </c>
      <c r="O257" s="32"/>
      <c r="P257" s="32">
        <f>IF(Tabla152[[#This Row],[Posición4]]=0,0,0.975^(Tabla152[[#This Row],[Posición4]]-1)*3000)</f>
        <v>0</v>
      </c>
      <c r="Q257" s="32">
        <v>1</v>
      </c>
      <c r="R257" s="32">
        <f>IF(Tabla152[[#This Row],[Posición5]]=0,0,0.975^(Tabla152[[#This Row],[Posición5]]-1)*3000)</f>
        <v>3000</v>
      </c>
      <c r="S257" s="32"/>
      <c r="T257" s="32">
        <f>IF(Tabla152[[#This Row],[Posición6]]=0,0,0.975^(Tabla152[[#This Row],[Posición6]]-1)*6000)</f>
        <v>0</v>
      </c>
      <c r="U257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258" spans="1:21" x14ac:dyDescent="0.35">
      <c r="A258" s="11"/>
      <c r="B258" s="30" t="s">
        <v>367</v>
      </c>
      <c r="C258" s="30" t="s">
        <v>441</v>
      </c>
      <c r="D258" s="32" t="s">
        <v>2</v>
      </c>
      <c r="E258" s="32" t="s">
        <v>883</v>
      </c>
      <c r="F258" s="31" t="s">
        <v>557</v>
      </c>
      <c r="G258" s="39">
        <v>28714</v>
      </c>
      <c r="H258" s="31" t="s">
        <v>107</v>
      </c>
      <c r="I258" s="32"/>
      <c r="J258" s="32">
        <f>IF(Tabla152[[#This Row],[Posicion 1]]=0,0,0.975^(Tabla152[[#This Row],[Posicion 1]]-1)*3000)</f>
        <v>0</v>
      </c>
      <c r="K258" s="32"/>
      <c r="L258" s="32">
        <f>IF(Tabla152[[#This Row],[Posición2]]=0,0,0.975^(Tabla152[[#This Row],[Posición2]]-1)*3000)</f>
        <v>0</v>
      </c>
      <c r="M258" s="31">
        <v>2</v>
      </c>
      <c r="N258" s="32">
        <f>IF(Tabla152[[#This Row],[Posición3]]=0,0,0.975^(Tabla152[[#This Row],[Posición3]]-1)*3000)</f>
        <v>2925</v>
      </c>
      <c r="O258" s="32"/>
      <c r="P258" s="32">
        <f>IF(Tabla152[[#This Row],[Posición4]]=0,0,0.975^(Tabla152[[#This Row],[Posición4]]-1)*3000)</f>
        <v>0</v>
      </c>
      <c r="Q258" s="32"/>
      <c r="R258" s="32">
        <f>IF(Tabla152[[#This Row],[Posición5]]=0,0,0.975^(Tabla152[[#This Row],[Posición5]]-1)*3000)</f>
        <v>0</v>
      </c>
      <c r="S258" s="32"/>
      <c r="T258" s="32">
        <f>IF(Tabla152[[#This Row],[Posición6]]=0,0,0.975^(Tabla152[[#This Row],[Posición6]]-1)*6000)</f>
        <v>0</v>
      </c>
      <c r="U258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259" spans="1:21" x14ac:dyDescent="0.35">
      <c r="A259" s="11"/>
      <c r="B259" s="30" t="s">
        <v>856</v>
      </c>
      <c r="C259" s="30" t="s">
        <v>857</v>
      </c>
      <c r="D259" s="31" t="s">
        <v>2</v>
      </c>
      <c r="E259" s="32" t="s">
        <v>883</v>
      </c>
      <c r="F259" s="45" t="s">
        <v>833</v>
      </c>
      <c r="G259" s="34">
        <v>27914</v>
      </c>
      <c r="H259" s="31" t="s">
        <v>107</v>
      </c>
      <c r="I259" s="32"/>
      <c r="J259" s="32">
        <f>IF(Tabla152[[#This Row],[Posicion 1]]=0,0,0.975^(Tabla152[[#This Row],[Posicion 1]]-1)*3000)</f>
        <v>0</v>
      </c>
      <c r="K259" s="32"/>
      <c r="L259" s="32">
        <f>IF(Tabla152[[#This Row],[Posición2]]=0,0,0.975^(Tabla152[[#This Row],[Posición2]]-1)*3000)</f>
        <v>0</v>
      </c>
      <c r="M259" s="32"/>
      <c r="N259" s="32">
        <f>IF(Tabla152[[#This Row],[Posición3]]=0,0,0.975^(Tabla152[[#This Row],[Posición3]]-1)*3000)</f>
        <v>0</v>
      </c>
      <c r="O259" s="32"/>
      <c r="P259" s="32">
        <f>IF(Tabla152[[#This Row],[Posición4]]=0,0,0.975^(Tabla152[[#This Row],[Posición4]]-1)*3000)</f>
        <v>0</v>
      </c>
      <c r="Q259" s="32">
        <v>2</v>
      </c>
      <c r="R259" s="32">
        <f>IF(Tabla152[[#This Row],[Posición5]]=0,0,0.975^(Tabla152[[#This Row],[Posición5]]-1)*3000)</f>
        <v>2925</v>
      </c>
      <c r="S259" s="32"/>
      <c r="T259" s="32">
        <f>IF(Tabla152[[#This Row],[Posición6]]=0,0,0.975^(Tabla152[[#This Row],[Posición6]]-1)*6000)</f>
        <v>0</v>
      </c>
      <c r="U259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260" spans="1:21" x14ac:dyDescent="0.35">
      <c r="A260" s="11"/>
      <c r="B260" s="43" t="s">
        <v>293</v>
      </c>
      <c r="C260" s="43" t="s">
        <v>292</v>
      </c>
      <c r="D260" s="32" t="s">
        <v>2</v>
      </c>
      <c r="E260" s="32" t="s">
        <v>883</v>
      </c>
      <c r="F260" s="38" t="s">
        <v>472</v>
      </c>
      <c r="G260" s="39">
        <v>29138</v>
      </c>
      <c r="H260" s="31" t="s">
        <v>107</v>
      </c>
      <c r="I260" s="32"/>
      <c r="J260" s="32">
        <f>IF(Tabla152[[#This Row],[Posicion 1]]=0,0,0.975^(Tabla152[[#This Row],[Posicion 1]]-1)*3000)</f>
        <v>0</v>
      </c>
      <c r="K260" s="44">
        <v>3</v>
      </c>
      <c r="L260" s="32">
        <f>IF(Tabla152[[#This Row],[Posición2]]=0,0,0.975^(Tabla152[[#This Row],[Posición2]]-1)*3000)</f>
        <v>2851.875</v>
      </c>
      <c r="M260" s="32"/>
      <c r="N260" s="32">
        <f>IF(Tabla152[[#This Row],[Posición3]]=0,0,0.975^(Tabla152[[#This Row],[Posición3]]-1)*3000)</f>
        <v>0</v>
      </c>
      <c r="O260" s="32"/>
      <c r="P260" s="32">
        <f>IF(Tabla152[[#This Row],[Posición4]]=0,0,0.975^(Tabla152[[#This Row],[Posición4]]-1)*3000)</f>
        <v>0</v>
      </c>
      <c r="Q260" s="32"/>
      <c r="R260" s="32">
        <f>IF(Tabla152[[#This Row],[Posición5]]=0,0,0.975^(Tabla152[[#This Row],[Posición5]]-1)*3000)</f>
        <v>0</v>
      </c>
      <c r="S260" s="32"/>
      <c r="T260" s="32">
        <f>IF(Tabla152[[#This Row],[Posición6]]=0,0,0.975^(Tabla152[[#This Row],[Posición6]]-1)*6000)</f>
        <v>0</v>
      </c>
      <c r="U260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261" spans="1:21" x14ac:dyDescent="0.35">
      <c r="A261" s="11"/>
      <c r="B261" s="30" t="s">
        <v>368</v>
      </c>
      <c r="C261" s="30" t="s">
        <v>442</v>
      </c>
      <c r="D261" s="32" t="s">
        <v>2</v>
      </c>
      <c r="E261" s="32" t="s">
        <v>883</v>
      </c>
      <c r="F261" s="31" t="s">
        <v>558</v>
      </c>
      <c r="G261" s="39">
        <v>28874</v>
      </c>
      <c r="H261" s="31" t="s">
        <v>107</v>
      </c>
      <c r="I261" s="32"/>
      <c r="J261" s="32">
        <f>IF(Tabla152[[#This Row],[Posicion 1]]=0,0,0.975^(Tabla152[[#This Row],[Posicion 1]]-1)*3000)</f>
        <v>0</v>
      </c>
      <c r="K261" s="32"/>
      <c r="L261" s="32">
        <f>IF(Tabla152[[#This Row],[Posición2]]=0,0,0.975^(Tabla152[[#This Row],[Posición2]]-1)*3000)</f>
        <v>0</v>
      </c>
      <c r="M261" s="31">
        <v>3</v>
      </c>
      <c r="N261" s="32">
        <f>IF(Tabla152[[#This Row],[Posición3]]=0,0,0.975^(Tabla152[[#This Row],[Posición3]]-1)*3000)</f>
        <v>2851.875</v>
      </c>
      <c r="O261" s="32"/>
      <c r="P261" s="32">
        <f>IF(Tabla152[[#This Row],[Posición4]]=0,0,0.975^(Tabla152[[#This Row],[Posición4]]-1)*3000)</f>
        <v>0</v>
      </c>
      <c r="Q261" s="32"/>
      <c r="R261" s="32">
        <f>IF(Tabla152[[#This Row],[Posición5]]=0,0,0.975^(Tabla152[[#This Row],[Posición5]]-1)*3000)</f>
        <v>0</v>
      </c>
      <c r="S261" s="32"/>
      <c r="T261" s="32">
        <f>IF(Tabla152[[#This Row],[Posición6]]=0,0,0.975^(Tabla152[[#This Row],[Posición6]]-1)*6000)</f>
        <v>0</v>
      </c>
      <c r="U261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262" spans="1:21" x14ac:dyDescent="0.35">
      <c r="A262" s="11"/>
      <c r="B262" s="41" t="s">
        <v>642</v>
      </c>
      <c r="C262" s="41" t="s">
        <v>382</v>
      </c>
      <c r="D262" s="32" t="s">
        <v>2</v>
      </c>
      <c r="E262" s="32" t="s">
        <v>883</v>
      </c>
      <c r="F262" s="31" t="s">
        <v>586</v>
      </c>
      <c r="G262" s="34"/>
      <c r="H262" s="31" t="s">
        <v>107</v>
      </c>
      <c r="I262" s="32"/>
      <c r="J262" s="32">
        <f>IF(Tabla152[[#This Row],[Posicion 1]]=0,0,0.975^(Tabla152[[#This Row],[Posicion 1]]-1)*3000)</f>
        <v>0</v>
      </c>
      <c r="K262" s="32"/>
      <c r="L262" s="32">
        <f>IF(Tabla152[[#This Row],[Posición2]]=0,0,0.975^(Tabla152[[#This Row],[Posición2]]-1)*3000)</f>
        <v>0</v>
      </c>
      <c r="M262" s="32"/>
      <c r="N262" s="32">
        <f>IF(Tabla152[[#This Row],[Posición3]]=0,0,0.975^(Tabla152[[#This Row],[Posición3]]-1)*3000)</f>
        <v>0</v>
      </c>
      <c r="O262" s="42">
        <v>3</v>
      </c>
      <c r="P262" s="32">
        <f>IF(Tabla152[[#This Row],[Posición4]]=0,0,0.975^(Tabla152[[#This Row],[Posición4]]-1)*3000)</f>
        <v>2851.875</v>
      </c>
      <c r="Q262" s="32"/>
      <c r="R262" s="32">
        <f>IF(Tabla152[[#This Row],[Posición5]]=0,0,0.975^(Tabla152[[#This Row],[Posición5]]-1)*3000)</f>
        <v>0</v>
      </c>
      <c r="S262" s="32"/>
      <c r="T262" s="32">
        <f>IF(Tabla152[[#This Row],[Posición6]]=0,0,0.975^(Tabla152[[#This Row],[Posición6]]-1)*6000)</f>
        <v>0</v>
      </c>
      <c r="U262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263" spans="1:21" x14ac:dyDescent="0.35">
      <c r="A263" s="11"/>
      <c r="B263" s="30" t="s">
        <v>308</v>
      </c>
      <c r="C263" s="30" t="s">
        <v>866</v>
      </c>
      <c r="D263" s="31" t="s">
        <v>2</v>
      </c>
      <c r="E263" s="32" t="s">
        <v>883</v>
      </c>
      <c r="F263" s="45" t="s">
        <v>840</v>
      </c>
      <c r="G263" s="34">
        <v>28810</v>
      </c>
      <c r="H263" s="31" t="s">
        <v>107</v>
      </c>
      <c r="I263" s="32"/>
      <c r="J263" s="32">
        <f>IF(Tabla152[[#This Row],[Posicion 1]]=0,0,0.975^(Tabla152[[#This Row],[Posicion 1]]-1)*3000)</f>
        <v>0</v>
      </c>
      <c r="K263" s="32"/>
      <c r="L263" s="32">
        <f>IF(Tabla152[[#This Row],[Posición2]]=0,0,0.975^(Tabla152[[#This Row],[Posición2]]-1)*3000)</f>
        <v>0</v>
      </c>
      <c r="M263" s="32"/>
      <c r="N263" s="32">
        <f>IF(Tabla152[[#This Row],[Posición3]]=0,0,0.975^(Tabla152[[#This Row],[Posición3]]-1)*3000)</f>
        <v>0</v>
      </c>
      <c r="O263" s="32"/>
      <c r="P263" s="32">
        <f>IF(Tabla152[[#This Row],[Posición4]]=0,0,0.975^(Tabla152[[#This Row],[Posición4]]-1)*3000)</f>
        <v>0</v>
      </c>
      <c r="Q263" s="32">
        <v>3</v>
      </c>
      <c r="R263" s="32">
        <f>IF(Tabla152[[#This Row],[Posición5]]=0,0,0.975^(Tabla152[[#This Row],[Posición5]]-1)*3000)</f>
        <v>2851.875</v>
      </c>
      <c r="S263" s="32"/>
      <c r="T263" s="32">
        <f>IF(Tabla152[[#This Row],[Posición6]]=0,0,0.975^(Tabla152[[#This Row],[Posición6]]-1)*6000)</f>
        <v>0</v>
      </c>
      <c r="U263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264" spans="1:21" x14ac:dyDescent="0.35">
      <c r="A264" s="11"/>
      <c r="B264" s="37" t="s">
        <v>183</v>
      </c>
      <c r="C264" s="37" t="s">
        <v>184</v>
      </c>
      <c r="D264" s="32" t="s">
        <v>2</v>
      </c>
      <c r="E264" s="32" t="s">
        <v>883</v>
      </c>
      <c r="F264" s="38" t="s">
        <v>118</v>
      </c>
      <c r="G264" s="39">
        <v>28796</v>
      </c>
      <c r="H264" s="31" t="s">
        <v>107</v>
      </c>
      <c r="I264" s="40">
        <v>4</v>
      </c>
      <c r="J264" s="32">
        <f>IF(Tabla152[[#This Row],[Posicion 1]]=0,0,0.975^(Tabla152[[#This Row],[Posicion 1]]-1)*3000)</f>
        <v>2780.578125</v>
      </c>
      <c r="K264" s="32"/>
      <c r="L264" s="32">
        <f>IF(Tabla152[[#This Row],[Posición2]]=0,0,0.975^(Tabla152[[#This Row],[Posición2]]-1)*3000)</f>
        <v>0</v>
      </c>
      <c r="M264" s="32"/>
      <c r="N264" s="32">
        <f>IF(Tabla152[[#This Row],[Posición3]]=0,0,0.975^(Tabla152[[#This Row],[Posición3]]-1)*3000)</f>
        <v>0</v>
      </c>
      <c r="O264" s="32"/>
      <c r="P264" s="32">
        <f>IF(Tabla152[[#This Row],[Posición4]]=0,0,0.975^(Tabla152[[#This Row],[Posición4]]-1)*3000)</f>
        <v>0</v>
      </c>
      <c r="Q264" s="32"/>
      <c r="R264" s="32">
        <f>IF(Tabla152[[#This Row],[Posición5]]=0,0,0.975^(Tabla152[[#This Row],[Posición5]]-1)*3000)</f>
        <v>0</v>
      </c>
      <c r="S264" s="32"/>
      <c r="T264" s="32">
        <f>IF(Tabla152[[#This Row],[Posición6]]=0,0,0.975^(Tabla152[[#This Row],[Posición6]]-1)*6000)</f>
        <v>0</v>
      </c>
      <c r="U264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265" spans="1:21" x14ac:dyDescent="0.35">
      <c r="A265" s="11"/>
      <c r="B265" s="30" t="s">
        <v>369</v>
      </c>
      <c r="C265" s="30" t="s">
        <v>443</v>
      </c>
      <c r="D265" s="32" t="s">
        <v>2</v>
      </c>
      <c r="E265" s="32" t="s">
        <v>883</v>
      </c>
      <c r="F265" s="31" t="s">
        <v>559</v>
      </c>
      <c r="G265" s="39">
        <v>27932</v>
      </c>
      <c r="H265" s="31" t="s">
        <v>107</v>
      </c>
      <c r="I265" s="32"/>
      <c r="J265" s="32">
        <f>IF(Tabla152[[#This Row],[Posicion 1]]=0,0,0.975^(Tabla152[[#This Row],[Posicion 1]]-1)*3000)</f>
        <v>0</v>
      </c>
      <c r="K265" s="32"/>
      <c r="L265" s="32">
        <f>IF(Tabla152[[#This Row],[Posición2]]=0,0,0.975^(Tabla152[[#This Row],[Posición2]]-1)*3000)</f>
        <v>0</v>
      </c>
      <c r="M265" s="31">
        <v>4</v>
      </c>
      <c r="N265" s="32">
        <f>IF(Tabla152[[#This Row],[Posición3]]=0,0,0.975^(Tabla152[[#This Row],[Posición3]]-1)*3000)</f>
        <v>2780.578125</v>
      </c>
      <c r="O265" s="32"/>
      <c r="P265" s="32">
        <f>IF(Tabla152[[#This Row],[Posición4]]=0,0,0.975^(Tabla152[[#This Row],[Posición4]]-1)*3000)</f>
        <v>0</v>
      </c>
      <c r="Q265" s="32"/>
      <c r="R265" s="32">
        <f>IF(Tabla152[[#This Row],[Posición5]]=0,0,0.975^(Tabla152[[#This Row],[Posición5]]-1)*3000)</f>
        <v>0</v>
      </c>
      <c r="S265" s="32"/>
      <c r="T265" s="32">
        <f>IF(Tabla152[[#This Row],[Posición6]]=0,0,0.975^(Tabla152[[#This Row],[Posición6]]-1)*6000)</f>
        <v>0</v>
      </c>
      <c r="U265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266" spans="1:21" x14ac:dyDescent="0.35">
      <c r="A266" s="11"/>
      <c r="B266" s="30" t="s">
        <v>370</v>
      </c>
      <c r="C266" s="30" t="s">
        <v>421</v>
      </c>
      <c r="D266" s="32" t="s">
        <v>2</v>
      </c>
      <c r="E266" s="32" t="s">
        <v>883</v>
      </c>
      <c r="F266" s="31" t="s">
        <v>560</v>
      </c>
      <c r="G266" s="39">
        <v>27708</v>
      </c>
      <c r="H266" s="31" t="s">
        <v>107</v>
      </c>
      <c r="I266" s="32"/>
      <c r="J266" s="32">
        <f>IF(Tabla152[[#This Row],[Posicion 1]]=0,0,0.975^(Tabla152[[#This Row],[Posicion 1]]-1)*3000)</f>
        <v>0</v>
      </c>
      <c r="K266" s="32"/>
      <c r="L266" s="32">
        <f>IF(Tabla152[[#This Row],[Posición2]]=0,0,0.975^(Tabla152[[#This Row],[Posición2]]-1)*3000)</f>
        <v>0</v>
      </c>
      <c r="M266" s="31">
        <v>5</v>
      </c>
      <c r="N266" s="32">
        <f>IF(Tabla152[[#This Row],[Posición3]]=0,0,0.975^(Tabla152[[#This Row],[Posición3]]-1)*3000)</f>
        <v>2711.0636718749997</v>
      </c>
      <c r="O266" s="32"/>
      <c r="P266" s="32">
        <f>IF(Tabla152[[#This Row],[Posición4]]=0,0,0.975^(Tabla152[[#This Row],[Posición4]]-1)*3000)</f>
        <v>0</v>
      </c>
      <c r="Q266" s="32"/>
      <c r="R266" s="32">
        <f>IF(Tabla152[[#This Row],[Posición5]]=0,0,0.975^(Tabla152[[#This Row],[Posición5]]-1)*3000)</f>
        <v>0</v>
      </c>
      <c r="S266" s="32"/>
      <c r="T266" s="32">
        <f>IF(Tabla152[[#This Row],[Posición6]]=0,0,0.975^(Tabla152[[#This Row],[Posición6]]-1)*6000)</f>
        <v>0</v>
      </c>
      <c r="U266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267" spans="1:21" x14ac:dyDescent="0.35">
      <c r="A267" s="11"/>
      <c r="B267" s="41" t="s">
        <v>209</v>
      </c>
      <c r="C267" s="41" t="s">
        <v>670</v>
      </c>
      <c r="D267" s="32" t="s">
        <v>2</v>
      </c>
      <c r="E267" s="32" t="s">
        <v>883</v>
      </c>
      <c r="F267" s="31" t="s">
        <v>603</v>
      </c>
      <c r="G267" s="34"/>
      <c r="H267" s="31" t="s">
        <v>107</v>
      </c>
      <c r="I267" s="32"/>
      <c r="J267" s="32">
        <f>IF(Tabla152[[#This Row],[Posicion 1]]=0,0,0.975^(Tabla152[[#This Row],[Posicion 1]]-1)*3000)</f>
        <v>0</v>
      </c>
      <c r="K267" s="32"/>
      <c r="L267" s="32">
        <f>IF(Tabla152[[#This Row],[Posición2]]=0,0,0.975^(Tabla152[[#This Row],[Posición2]]-1)*3000)</f>
        <v>0</v>
      </c>
      <c r="M267" s="32"/>
      <c r="N267" s="32">
        <f>IF(Tabla152[[#This Row],[Posición3]]=0,0,0.975^(Tabla152[[#This Row],[Posición3]]-1)*3000)</f>
        <v>0</v>
      </c>
      <c r="O267" s="42">
        <v>5</v>
      </c>
      <c r="P267" s="32">
        <f>IF(Tabla152[[#This Row],[Posición4]]=0,0,0.975^(Tabla152[[#This Row],[Posición4]]-1)*3000)</f>
        <v>2711.0636718749997</v>
      </c>
      <c r="Q267" s="32"/>
      <c r="R267" s="32">
        <f>IF(Tabla152[[#This Row],[Posición5]]=0,0,0.975^(Tabla152[[#This Row],[Posición5]]-1)*3000)</f>
        <v>0</v>
      </c>
      <c r="S267" s="32"/>
      <c r="T267" s="32">
        <f>IF(Tabla152[[#This Row],[Posición6]]=0,0,0.975^(Tabla152[[#This Row],[Posición6]]-1)*6000)</f>
        <v>0</v>
      </c>
      <c r="U267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268" spans="1:21" x14ac:dyDescent="0.35">
      <c r="A268" s="11"/>
      <c r="B268" s="30" t="s">
        <v>331</v>
      </c>
      <c r="C268" s="30" t="s">
        <v>444</v>
      </c>
      <c r="D268" s="32" t="s">
        <v>2</v>
      </c>
      <c r="E268" s="32" t="s">
        <v>883</v>
      </c>
      <c r="F268" s="31" t="s">
        <v>561</v>
      </c>
      <c r="G268" s="39">
        <v>28703</v>
      </c>
      <c r="H268" s="31" t="s">
        <v>107</v>
      </c>
      <c r="I268" s="32"/>
      <c r="J268" s="32">
        <f>IF(Tabla152[[#This Row],[Posicion 1]]=0,0,0.975^(Tabla152[[#This Row],[Posicion 1]]-1)*3000)</f>
        <v>0</v>
      </c>
      <c r="K268" s="32"/>
      <c r="L268" s="32">
        <f>IF(Tabla152[[#This Row],[Posición2]]=0,0,0.975^(Tabla152[[#This Row],[Posición2]]-1)*3000)</f>
        <v>0</v>
      </c>
      <c r="M268" s="31">
        <v>6</v>
      </c>
      <c r="N268" s="32">
        <f>IF(Tabla152[[#This Row],[Posición3]]=0,0,0.975^(Tabla152[[#This Row],[Posición3]]-1)*3000)</f>
        <v>2643.2870800781247</v>
      </c>
      <c r="O268" s="32"/>
      <c r="P268" s="32">
        <f>IF(Tabla152[[#This Row],[Posición4]]=0,0,0.975^(Tabla152[[#This Row],[Posición4]]-1)*3000)</f>
        <v>0</v>
      </c>
      <c r="Q268" s="32"/>
      <c r="R268" s="32">
        <f>IF(Tabla152[[#This Row],[Posición5]]=0,0,0.975^(Tabla152[[#This Row],[Posición5]]-1)*3000)</f>
        <v>0</v>
      </c>
      <c r="S268" s="32"/>
      <c r="T268" s="32">
        <f>IF(Tabla152[[#This Row],[Posición6]]=0,0,0.975^(Tabla152[[#This Row],[Posición6]]-1)*6000)</f>
        <v>0</v>
      </c>
      <c r="U268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269" spans="1:21" x14ac:dyDescent="0.35">
      <c r="A269" s="11"/>
      <c r="B269" s="41" t="s">
        <v>697</v>
      </c>
      <c r="C269" s="41" t="s">
        <v>698</v>
      </c>
      <c r="D269" s="32" t="s">
        <v>2</v>
      </c>
      <c r="E269" s="32" t="s">
        <v>883</v>
      </c>
      <c r="F269" s="31" t="s">
        <v>619</v>
      </c>
      <c r="G269" s="34"/>
      <c r="H269" s="31" t="s">
        <v>107</v>
      </c>
      <c r="I269" s="32"/>
      <c r="J269" s="32">
        <f>IF(Tabla152[[#This Row],[Posicion 1]]=0,0,0.975^(Tabla152[[#This Row],[Posicion 1]]-1)*3000)</f>
        <v>0</v>
      </c>
      <c r="K269" s="32"/>
      <c r="L269" s="32">
        <f>IF(Tabla152[[#This Row],[Posición2]]=0,0,0.975^(Tabla152[[#This Row],[Posición2]]-1)*3000)</f>
        <v>0</v>
      </c>
      <c r="M269" s="32"/>
      <c r="N269" s="32">
        <f>IF(Tabla152[[#This Row],[Posición3]]=0,0,0.975^(Tabla152[[#This Row],[Posición3]]-1)*3000)</f>
        <v>0</v>
      </c>
      <c r="O269" s="42">
        <v>6</v>
      </c>
      <c r="P269" s="32">
        <f>IF(Tabla152[[#This Row],[Posición4]]=0,0,0.975^(Tabla152[[#This Row],[Posición4]]-1)*3000)</f>
        <v>2643.2870800781247</v>
      </c>
      <c r="Q269" s="32"/>
      <c r="R269" s="32">
        <f>IF(Tabla152[[#This Row],[Posición5]]=0,0,0.975^(Tabla152[[#This Row],[Posición5]]-1)*3000)</f>
        <v>0</v>
      </c>
      <c r="S269" s="32"/>
      <c r="T269" s="32">
        <f>IF(Tabla152[[#This Row],[Posición6]]=0,0,0.975^(Tabla152[[#This Row],[Posición6]]-1)*6000)</f>
        <v>0</v>
      </c>
      <c r="U269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270" spans="1:21" x14ac:dyDescent="0.35">
      <c r="A270" s="11"/>
      <c r="B270" s="37" t="s">
        <v>181</v>
      </c>
      <c r="C270" s="37" t="s">
        <v>182</v>
      </c>
      <c r="D270" s="32" t="s">
        <v>2</v>
      </c>
      <c r="E270" s="32" t="s">
        <v>883</v>
      </c>
      <c r="F270" s="38" t="s">
        <v>117</v>
      </c>
      <c r="G270" s="39">
        <v>28257</v>
      </c>
      <c r="H270" s="31" t="s">
        <v>107</v>
      </c>
      <c r="I270" s="40">
        <v>22</v>
      </c>
      <c r="J270" s="32">
        <f>IF(Tabla152[[#This Row],[Posicion 1]]=0,0,0.975^(Tabla152[[#This Row],[Posicion 1]]-1)*3000)</f>
        <v>1762.8614646408678</v>
      </c>
      <c r="K270" s="32"/>
      <c r="L270" s="32">
        <f>IF(Tabla152[[#This Row],[Posición2]]=0,0,0.975^(Tabla152[[#This Row],[Posición2]]-1)*3000)</f>
        <v>0</v>
      </c>
      <c r="M270" s="32"/>
      <c r="N270" s="32">
        <f>IF(Tabla152[[#This Row],[Posición3]]=0,0,0.975^(Tabla152[[#This Row],[Posición3]]-1)*3000)</f>
        <v>0</v>
      </c>
      <c r="O270" s="32"/>
      <c r="P270" s="32">
        <f>IF(Tabla152[[#This Row],[Posición4]]=0,0,0.975^(Tabla152[[#This Row],[Posición4]]-1)*3000)</f>
        <v>0</v>
      </c>
      <c r="Q270" s="32"/>
      <c r="R270" s="32">
        <f>IF(Tabla152[[#This Row],[Posición5]]=0,0,0.975^(Tabla152[[#This Row],[Posición5]]-1)*3000)</f>
        <v>0</v>
      </c>
      <c r="S270" s="32"/>
      <c r="T270" s="32">
        <f>IF(Tabla152[[#This Row],[Posición6]]=0,0,0.975^(Tabla152[[#This Row],[Posición6]]-1)*6000)</f>
        <v>0</v>
      </c>
      <c r="U270" s="36">
        <f>SUM(Tabla152[[#This Row],[Puntaje]],Tabla152[[#This Row],[Puntaje2]],Tabla152[[#This Row],[Puntaje3]],Tabla152[[#This Row],[Puntaje4]],Tabla152[[#This Row],[puntaje5]],Tabla152[[#This Row],[Puntaje6]])</f>
        <v>1762.8614646408678</v>
      </c>
    </row>
    <row r="271" spans="1:21" x14ac:dyDescent="0.35">
      <c r="A271" s="11"/>
      <c r="B271" s="37" t="s">
        <v>185</v>
      </c>
      <c r="C271" s="37" t="s">
        <v>186</v>
      </c>
      <c r="D271" s="32" t="s">
        <v>2</v>
      </c>
      <c r="E271" s="32" t="s">
        <v>883</v>
      </c>
      <c r="F271" s="38" t="s">
        <v>119</v>
      </c>
      <c r="G271" s="39">
        <v>29183</v>
      </c>
      <c r="H271" s="31" t="s">
        <v>107</v>
      </c>
      <c r="I271" s="40">
        <v>31</v>
      </c>
      <c r="J271" s="32">
        <f>IF(Tabla152[[#This Row],[Posicion 1]]=0,0,0.975^(Tabla152[[#This Row],[Posicion 1]]-1)*3000)</f>
        <v>1403.6528948380196</v>
      </c>
      <c r="K271" s="32"/>
      <c r="L271" s="32">
        <f>IF(Tabla152[[#This Row],[Posición2]]=0,0,0.975^(Tabla152[[#This Row],[Posición2]]-1)*3000)</f>
        <v>0</v>
      </c>
      <c r="M271" s="32"/>
      <c r="N271" s="32">
        <f>IF(Tabla152[[#This Row],[Posición3]]=0,0,0.975^(Tabla152[[#This Row],[Posición3]]-1)*3000)</f>
        <v>0</v>
      </c>
      <c r="O271" s="32"/>
      <c r="P271" s="32">
        <f>IF(Tabla152[[#This Row],[Posición4]]=0,0,0.975^(Tabla152[[#This Row],[Posición4]]-1)*3000)</f>
        <v>0</v>
      </c>
      <c r="Q271" s="32"/>
      <c r="R271" s="32">
        <f>IF(Tabla152[[#This Row],[Posición5]]=0,0,0.975^(Tabla152[[#This Row],[Posición5]]-1)*3000)</f>
        <v>0</v>
      </c>
      <c r="S271" s="32"/>
      <c r="T271" s="32">
        <f>IF(Tabla152[[#This Row],[Posición6]]=0,0,0.975^(Tabla152[[#This Row],[Posición6]]-1)*6000)</f>
        <v>0</v>
      </c>
      <c r="U271" s="36">
        <f>SUM(Tabla152[[#This Row],[Puntaje]],Tabla152[[#This Row],[Puntaje2]],Tabla152[[#This Row],[Puntaje3]],Tabla152[[#This Row],[Puntaje4]],Tabla152[[#This Row],[puntaje5]],Tabla152[[#This Row],[Puntaje6]])</f>
        <v>1403.6528948380196</v>
      </c>
    </row>
    <row r="272" spans="1:21" x14ac:dyDescent="0.35">
      <c r="A272" s="11"/>
      <c r="B272" s="37" t="s">
        <v>187</v>
      </c>
      <c r="C272" s="37" t="s">
        <v>188</v>
      </c>
      <c r="D272" s="32" t="s">
        <v>2</v>
      </c>
      <c r="E272" s="32" t="s">
        <v>883</v>
      </c>
      <c r="F272" s="38" t="s">
        <v>120</v>
      </c>
      <c r="G272" s="39">
        <v>28720</v>
      </c>
      <c r="H272" s="31" t="s">
        <v>107</v>
      </c>
      <c r="I272" s="40">
        <v>52</v>
      </c>
      <c r="J272" s="32">
        <f>IF(Tabla152[[#This Row],[Posicion 1]]=0,0,0.975^(Tabla152[[#This Row],[Posicion 1]]-1)*3000)</f>
        <v>824.81519934718176</v>
      </c>
      <c r="K272" s="32"/>
      <c r="L272" s="32">
        <f>IF(Tabla152[[#This Row],[Posición2]]=0,0,0.975^(Tabla152[[#This Row],[Posición2]]-1)*3000)</f>
        <v>0</v>
      </c>
      <c r="M272" s="32"/>
      <c r="N272" s="32">
        <f>IF(Tabla152[[#This Row],[Posición3]]=0,0,0.975^(Tabla152[[#This Row],[Posición3]]-1)*3000)</f>
        <v>0</v>
      </c>
      <c r="O272" s="32"/>
      <c r="P272" s="32">
        <f>IF(Tabla152[[#This Row],[Posición4]]=0,0,0.975^(Tabla152[[#This Row],[Posición4]]-1)*3000)</f>
        <v>0</v>
      </c>
      <c r="Q272" s="32"/>
      <c r="R272" s="32">
        <f>IF(Tabla152[[#This Row],[Posición5]]=0,0,0.975^(Tabla152[[#This Row],[Posición5]]-1)*3000)</f>
        <v>0</v>
      </c>
      <c r="S272" s="32"/>
      <c r="T272" s="32">
        <f>IF(Tabla152[[#This Row],[Posición6]]=0,0,0.975^(Tabla152[[#This Row],[Posición6]]-1)*6000)</f>
        <v>0</v>
      </c>
      <c r="U272" s="36">
        <f>SUM(Tabla152[[#This Row],[Puntaje]],Tabla152[[#This Row],[Puntaje2]],Tabla152[[#This Row],[Puntaje3]],Tabla152[[#This Row],[Puntaje4]],Tabla152[[#This Row],[puntaje5]],Tabla152[[#This Row],[Puntaje6]])</f>
        <v>824.81519934718176</v>
      </c>
    </row>
    <row r="273" spans="1:21" x14ac:dyDescent="0.35">
      <c r="A273" s="11"/>
      <c r="B273" s="30" t="s">
        <v>297</v>
      </c>
      <c r="C273" s="30" t="s">
        <v>446</v>
      </c>
      <c r="D273" s="32" t="s">
        <v>2</v>
      </c>
      <c r="E273" s="32" t="s">
        <v>883</v>
      </c>
      <c r="F273" s="31" t="s">
        <v>563</v>
      </c>
      <c r="G273" s="39">
        <v>26323</v>
      </c>
      <c r="H273" s="31" t="s">
        <v>870</v>
      </c>
      <c r="I273" s="32"/>
      <c r="J273" s="32">
        <f>IF(Tabla152[[#This Row],[Posicion 1]]=0,0,0.975^(Tabla152[[#This Row],[Posicion 1]]-1)*3000)</f>
        <v>0</v>
      </c>
      <c r="K273" s="32"/>
      <c r="L273" s="32">
        <f>IF(Tabla152[[#This Row],[Posición2]]=0,0,0.975^(Tabla152[[#This Row],[Posición2]]-1)*3000)</f>
        <v>0</v>
      </c>
      <c r="M273" s="31">
        <v>2</v>
      </c>
      <c r="N273" s="32">
        <f>IF(Tabla152[[#This Row],[Posición3]]=0,0,0.975^(Tabla152[[#This Row],[Posición3]]-1)*3000)</f>
        <v>2925</v>
      </c>
      <c r="O273" s="32">
        <v>1</v>
      </c>
      <c r="P273" s="32">
        <f>IF(Tabla152[[#This Row],[Posición4]]=0,0,0.975^(Tabla152[[#This Row],[Posición4]]-1)*3000)</f>
        <v>3000</v>
      </c>
      <c r="Q273" s="32">
        <v>1</v>
      </c>
      <c r="R273" s="32">
        <f>IF(Tabla152[[#This Row],[Posición5]]=0,0,0.975^(Tabla152[[#This Row],[Posición5]]-1)*3000)</f>
        <v>3000</v>
      </c>
      <c r="S273" s="32"/>
      <c r="T273" s="32">
        <f>IF(Tabla152[[#This Row],[Posición6]]=0,0,0.975^(Tabla152[[#This Row],[Posición6]]-1)*6000)</f>
        <v>0</v>
      </c>
      <c r="U273" s="36">
        <f>SUM(Tabla152[[#This Row],[Puntaje]],Tabla152[[#This Row],[Puntaje2]],Tabla152[[#This Row],[Puntaje3]],Tabla152[[#This Row],[Puntaje4]],Tabla152[[#This Row],[puntaje5]],Tabla152[[#This Row],[Puntaje6]])</f>
        <v>8925</v>
      </c>
    </row>
    <row r="274" spans="1:21" x14ac:dyDescent="0.35">
      <c r="A274" s="11">
        <v>1</v>
      </c>
      <c r="B274" s="47" t="s">
        <v>174</v>
      </c>
      <c r="C274" s="47" t="s">
        <v>175</v>
      </c>
      <c r="D274" s="48" t="s">
        <v>2</v>
      </c>
      <c r="E274" s="48" t="s">
        <v>113</v>
      </c>
      <c r="F274" s="58" t="s">
        <v>113</v>
      </c>
      <c r="G274" s="50">
        <v>26963</v>
      </c>
      <c r="H274" s="56" t="s">
        <v>870</v>
      </c>
      <c r="I274" s="52">
        <v>28</v>
      </c>
      <c r="J274" s="48">
        <f>IF(Tabla152[[#This Row],[Posicion 1]]=0,0,0.975^(Tabla152[[#This Row],[Posicion 1]]-1)*3000)</f>
        <v>1514.4184033721615</v>
      </c>
      <c r="K274" s="48"/>
      <c r="L274" s="48">
        <f>IF(Tabla152[[#This Row],[Posición2]]=0,0,0.975^(Tabla152[[#This Row],[Posición2]]-1)*3000)</f>
        <v>0</v>
      </c>
      <c r="M274" s="48"/>
      <c r="N274" s="48">
        <f>IF(Tabla152[[#This Row],[Posición3]]=0,0,0.975^(Tabla152[[#This Row],[Posición3]]-1)*3000)</f>
        <v>0</v>
      </c>
      <c r="O274" s="48"/>
      <c r="P274" s="48">
        <f>IF(Tabla152[[#This Row],[Posición4]]=0,0,0.975^(Tabla152[[#This Row],[Posición4]]-1)*3000)</f>
        <v>0</v>
      </c>
      <c r="Q274" s="48"/>
      <c r="R274" s="48">
        <f>IF(Tabla152[[#This Row],[Posición5]]=0,0,0.975^(Tabla152[[#This Row],[Posición5]]-1)*3000)</f>
        <v>0</v>
      </c>
      <c r="S274" s="48">
        <v>2</v>
      </c>
      <c r="T274" s="48">
        <f>IF(Tabla152[[#This Row],[Posición6]]=0,0,0.975^(Tabla152[[#This Row],[Posición6]]-1)*6000)</f>
        <v>5850</v>
      </c>
      <c r="U274" s="48">
        <f>SUM(Tabla152[[#This Row],[Puntaje]],Tabla152[[#This Row],[Puntaje2]],Tabla152[[#This Row],[Puntaje3]],Tabla152[[#This Row],[Puntaje4]],Tabla152[[#This Row],[puntaje5]],Tabla152[[#This Row],[Puntaje6]])</f>
        <v>7364.4184033721613</v>
      </c>
    </row>
    <row r="275" spans="1:21" x14ac:dyDescent="0.35">
      <c r="A275" s="11"/>
      <c r="B275" s="30" t="s">
        <v>293</v>
      </c>
      <c r="C275" s="30" t="s">
        <v>774</v>
      </c>
      <c r="D275" s="31" t="s">
        <v>2</v>
      </c>
      <c r="E275" s="32" t="s">
        <v>883</v>
      </c>
      <c r="F275" s="33" t="s">
        <v>817</v>
      </c>
      <c r="G275" s="34">
        <v>27177</v>
      </c>
      <c r="H275" s="31" t="s">
        <v>870</v>
      </c>
      <c r="I275" s="32"/>
      <c r="J275" s="32">
        <f>IF(Tabla152[[#This Row],[Posicion 1]]=0,0,0.975^(Tabla152[[#This Row],[Posicion 1]]-1)*3000)</f>
        <v>0</v>
      </c>
      <c r="K275" s="32"/>
      <c r="L275" s="32">
        <f>IF(Tabla152[[#This Row],[Posición2]]=0,0,0.975^(Tabla152[[#This Row],[Posición2]]-1)*3000)</f>
        <v>0</v>
      </c>
      <c r="M275" s="32"/>
      <c r="N275" s="32">
        <f>IF(Tabla152[[#This Row],[Posición3]]=0,0,0.975^(Tabla152[[#This Row],[Posición3]]-1)*3000)</f>
        <v>0</v>
      </c>
      <c r="O275" s="32"/>
      <c r="P275" s="32">
        <f>IF(Tabla152[[#This Row],[Posición4]]=0,0,0.975^(Tabla152[[#This Row],[Posición4]]-1)*3000)</f>
        <v>0</v>
      </c>
      <c r="Q275" s="32"/>
      <c r="R275" s="32">
        <f>IF(Tabla152[[#This Row],[Posición5]]=0,0,0.975^(Tabla152[[#This Row],[Posición5]]-1)*3000)</f>
        <v>0</v>
      </c>
      <c r="S275" s="31">
        <v>1</v>
      </c>
      <c r="T275" s="32">
        <f>IF(Tabla152[[#This Row],[Posición6]]=0,0,0.975^(Tabla152[[#This Row],[Posición6]]-1)*6000)</f>
        <v>6000</v>
      </c>
      <c r="U275" s="36">
        <f>SUM(Tabla152[[#This Row],[Puntaje]],Tabla152[[#This Row],[Puntaje2]],Tabla152[[#This Row],[Puntaje3]],Tabla152[[#This Row],[Puntaje4]],Tabla152[[#This Row],[puntaje5]],Tabla152[[#This Row],[Puntaje6]])</f>
        <v>6000</v>
      </c>
    </row>
    <row r="276" spans="1:21" x14ac:dyDescent="0.35">
      <c r="A276" s="11"/>
      <c r="B276" s="30" t="s">
        <v>293</v>
      </c>
      <c r="C276" s="30" t="s">
        <v>775</v>
      </c>
      <c r="D276" s="31" t="s">
        <v>2</v>
      </c>
      <c r="E276" s="32" t="s">
        <v>883</v>
      </c>
      <c r="F276" s="33" t="s">
        <v>818</v>
      </c>
      <c r="G276" s="34">
        <v>26606</v>
      </c>
      <c r="H276" s="31" t="s">
        <v>870</v>
      </c>
      <c r="I276" s="32"/>
      <c r="J276" s="32">
        <f>IF(Tabla152[[#This Row],[Posicion 1]]=0,0,0.975^(Tabla152[[#This Row],[Posicion 1]]-1)*3000)</f>
        <v>0</v>
      </c>
      <c r="K276" s="32"/>
      <c r="L276" s="32">
        <f>IF(Tabla152[[#This Row],[Posición2]]=0,0,0.975^(Tabla152[[#This Row],[Posición2]]-1)*3000)</f>
        <v>0</v>
      </c>
      <c r="M276" s="32"/>
      <c r="N276" s="32">
        <f>IF(Tabla152[[#This Row],[Posición3]]=0,0,0.975^(Tabla152[[#This Row],[Posición3]]-1)*3000)</f>
        <v>0</v>
      </c>
      <c r="O276" s="32"/>
      <c r="P276" s="32">
        <f>IF(Tabla152[[#This Row],[Posición4]]=0,0,0.975^(Tabla152[[#This Row],[Posición4]]-1)*3000)</f>
        <v>0</v>
      </c>
      <c r="Q276" s="32"/>
      <c r="R276" s="32">
        <f>IF(Tabla152[[#This Row],[Posición5]]=0,0,0.975^(Tabla152[[#This Row],[Posición5]]-1)*3000)</f>
        <v>0</v>
      </c>
      <c r="S276" s="31">
        <v>4</v>
      </c>
      <c r="T276" s="32">
        <f>IF(Tabla152[[#This Row],[Posición6]]=0,0,0.975^(Tabla152[[#This Row],[Posición6]]-1)*6000)</f>
        <v>5561.15625</v>
      </c>
      <c r="U276" s="36">
        <f>SUM(Tabla152[[#This Row],[Puntaje]],Tabla152[[#This Row],[Puntaje2]],Tabla152[[#This Row],[Puntaje3]],Tabla152[[#This Row],[Puntaje4]],Tabla152[[#This Row],[puntaje5]],Tabla152[[#This Row],[Puntaje6]])</f>
        <v>5561.15625</v>
      </c>
    </row>
    <row r="277" spans="1:21" x14ac:dyDescent="0.35">
      <c r="A277" s="11"/>
      <c r="B277" s="30" t="s">
        <v>371</v>
      </c>
      <c r="C277" s="30" t="s">
        <v>445</v>
      </c>
      <c r="D277" s="32" t="s">
        <v>2</v>
      </c>
      <c r="E277" s="32" t="s">
        <v>883</v>
      </c>
      <c r="F277" s="31" t="s">
        <v>562</v>
      </c>
      <c r="G277" s="39">
        <v>26072</v>
      </c>
      <c r="H277" s="31" t="s">
        <v>870</v>
      </c>
      <c r="I277" s="32"/>
      <c r="J277" s="32">
        <f>IF(Tabla152[[#This Row],[Posicion 1]]=0,0,0.975^(Tabla152[[#This Row],[Posicion 1]]-1)*3000)</f>
        <v>0</v>
      </c>
      <c r="K277" s="32"/>
      <c r="L277" s="32">
        <f>IF(Tabla152[[#This Row],[Posición2]]=0,0,0.975^(Tabla152[[#This Row],[Posición2]]-1)*3000)</f>
        <v>0</v>
      </c>
      <c r="M277" s="31">
        <v>1</v>
      </c>
      <c r="N277" s="32">
        <f>IF(Tabla152[[#This Row],[Posición3]]=0,0,0.975^(Tabla152[[#This Row],[Posición3]]-1)*3000)</f>
        <v>3000</v>
      </c>
      <c r="O277" s="32"/>
      <c r="P277" s="32">
        <f>IF(Tabla152[[#This Row],[Posición4]]=0,0,0.975^(Tabla152[[#This Row],[Posición4]]-1)*3000)</f>
        <v>0</v>
      </c>
      <c r="Q277" s="32"/>
      <c r="R277" s="32">
        <f>IF(Tabla152[[#This Row],[Posición5]]=0,0,0.975^(Tabla152[[#This Row],[Posición5]]-1)*3000)</f>
        <v>0</v>
      </c>
      <c r="S277" s="32"/>
      <c r="T277" s="32">
        <f>IF(Tabla152[[#This Row],[Posición6]]=0,0,0.975^(Tabla152[[#This Row],[Posición6]]-1)*6000)</f>
        <v>0</v>
      </c>
      <c r="U277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278" spans="1:21" x14ac:dyDescent="0.35">
      <c r="A278" s="11"/>
      <c r="B278" s="43" t="s">
        <v>318</v>
      </c>
      <c r="C278" s="43" t="s">
        <v>317</v>
      </c>
      <c r="D278" s="32" t="s">
        <v>2</v>
      </c>
      <c r="E278" s="32" t="s">
        <v>883</v>
      </c>
      <c r="F278" s="38" t="s">
        <v>485</v>
      </c>
      <c r="G278" s="39">
        <v>27355</v>
      </c>
      <c r="H278" s="31" t="s">
        <v>870</v>
      </c>
      <c r="I278" s="32"/>
      <c r="J278" s="32">
        <f>IF(Tabla152[[#This Row],[Posicion 1]]=0,0,0.975^(Tabla152[[#This Row],[Posicion 1]]-1)*3000)</f>
        <v>0</v>
      </c>
      <c r="K278" s="44">
        <v>2</v>
      </c>
      <c r="L278" s="32">
        <f>IF(Tabla152[[#This Row],[Posición2]]=0,0,0.975^(Tabla152[[#This Row],[Posición2]]-1)*3000)</f>
        <v>2925</v>
      </c>
      <c r="M278" s="32"/>
      <c r="N278" s="32">
        <f>IF(Tabla152[[#This Row],[Posición3]]=0,0,0.975^(Tabla152[[#This Row],[Posición3]]-1)*3000)</f>
        <v>0</v>
      </c>
      <c r="O278" s="32"/>
      <c r="P278" s="32">
        <f>IF(Tabla152[[#This Row],[Posición4]]=0,0,0.975^(Tabla152[[#This Row],[Posición4]]-1)*3000)</f>
        <v>0</v>
      </c>
      <c r="Q278" s="32"/>
      <c r="R278" s="32">
        <f>IF(Tabla152[[#This Row],[Posición5]]=0,0,0.975^(Tabla152[[#This Row],[Posición5]]-1)*3000)</f>
        <v>0</v>
      </c>
      <c r="S278" s="32"/>
      <c r="T278" s="32">
        <f>IF(Tabla152[[#This Row],[Posición6]]=0,0,0.975^(Tabla152[[#This Row],[Posición6]]-1)*6000)</f>
        <v>0</v>
      </c>
      <c r="U278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279" spans="1:21" x14ac:dyDescent="0.35">
      <c r="A279" s="11"/>
      <c r="B279" s="43" t="s">
        <v>287</v>
      </c>
      <c r="C279" s="43" t="s">
        <v>286</v>
      </c>
      <c r="D279" s="32" t="s">
        <v>2</v>
      </c>
      <c r="E279" s="32" t="s">
        <v>883</v>
      </c>
      <c r="F279" s="38" t="s">
        <v>469</v>
      </c>
      <c r="G279" s="39">
        <v>26156</v>
      </c>
      <c r="H279" s="31" t="s">
        <v>870</v>
      </c>
      <c r="I279" s="32"/>
      <c r="J279" s="32">
        <f>IF(Tabla152[[#This Row],[Posicion 1]]=0,0,0.975^(Tabla152[[#This Row],[Posicion 1]]-1)*3000)</f>
        <v>0</v>
      </c>
      <c r="K279" s="44">
        <v>2</v>
      </c>
      <c r="L279" s="32">
        <f>IF(Tabla152[[#This Row],[Posición2]]=0,0,0.975^(Tabla152[[#This Row],[Posición2]]-1)*3000)</f>
        <v>2925</v>
      </c>
      <c r="M279" s="32"/>
      <c r="N279" s="32">
        <f>IF(Tabla152[[#This Row],[Posición3]]=0,0,0.975^(Tabla152[[#This Row],[Posición3]]-1)*3000)</f>
        <v>0</v>
      </c>
      <c r="O279" s="32"/>
      <c r="P279" s="32">
        <f>IF(Tabla152[[#This Row],[Posición4]]=0,0,0.975^(Tabla152[[#This Row],[Posición4]]-1)*3000)</f>
        <v>0</v>
      </c>
      <c r="Q279" s="32"/>
      <c r="R279" s="32">
        <f>IF(Tabla152[[#This Row],[Posición5]]=0,0,0.975^(Tabla152[[#This Row],[Posición5]]-1)*3000)</f>
        <v>0</v>
      </c>
      <c r="S279" s="32"/>
      <c r="T279" s="32">
        <f>IF(Tabla152[[#This Row],[Posición6]]=0,0,0.975^(Tabla152[[#This Row],[Posición6]]-1)*6000)</f>
        <v>0</v>
      </c>
      <c r="U279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280" spans="1:21" x14ac:dyDescent="0.35">
      <c r="A280" s="11"/>
      <c r="B280" s="41" t="s">
        <v>701</v>
      </c>
      <c r="C280" s="41" t="s">
        <v>702</v>
      </c>
      <c r="D280" s="32" t="s">
        <v>2</v>
      </c>
      <c r="E280" s="32" t="s">
        <v>883</v>
      </c>
      <c r="F280" s="31" t="s">
        <v>621</v>
      </c>
      <c r="G280" s="34"/>
      <c r="H280" s="31" t="s">
        <v>870</v>
      </c>
      <c r="I280" s="32"/>
      <c r="J280" s="32">
        <f>IF(Tabla152[[#This Row],[Posicion 1]]=0,0,0.975^(Tabla152[[#This Row],[Posicion 1]]-1)*3000)</f>
        <v>0</v>
      </c>
      <c r="K280" s="32"/>
      <c r="L280" s="32">
        <f>IF(Tabla152[[#This Row],[Posición2]]=0,0,0.975^(Tabla152[[#This Row],[Posición2]]-1)*3000)</f>
        <v>0</v>
      </c>
      <c r="M280" s="32"/>
      <c r="N280" s="32">
        <f>IF(Tabla152[[#This Row],[Posición3]]=0,0,0.975^(Tabla152[[#This Row],[Posición3]]-1)*3000)</f>
        <v>0</v>
      </c>
      <c r="O280" s="42">
        <v>2</v>
      </c>
      <c r="P280" s="32">
        <f>IF(Tabla152[[#This Row],[Posición4]]=0,0,0.975^(Tabla152[[#This Row],[Posición4]]-1)*3000)</f>
        <v>2925</v>
      </c>
      <c r="Q280" s="32"/>
      <c r="R280" s="32">
        <f>IF(Tabla152[[#This Row],[Posición5]]=0,0,0.975^(Tabla152[[#This Row],[Posición5]]-1)*3000)</f>
        <v>0</v>
      </c>
      <c r="S280" s="32"/>
      <c r="T280" s="32">
        <f>IF(Tabla152[[#This Row],[Posición6]]=0,0,0.975^(Tabla152[[#This Row],[Posición6]]-1)*6000)</f>
        <v>0</v>
      </c>
      <c r="U280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281" spans="1:21" x14ac:dyDescent="0.35">
      <c r="A281" s="11"/>
      <c r="B281" s="43" t="s">
        <v>285</v>
      </c>
      <c r="C281" s="43" t="s">
        <v>284</v>
      </c>
      <c r="D281" s="32" t="s">
        <v>2</v>
      </c>
      <c r="E281" s="32" t="s">
        <v>883</v>
      </c>
      <c r="F281" s="38" t="s">
        <v>468</v>
      </c>
      <c r="G281" s="39">
        <v>26024</v>
      </c>
      <c r="H281" s="31" t="s">
        <v>870</v>
      </c>
      <c r="I281" s="32"/>
      <c r="J281" s="32">
        <f>IF(Tabla152[[#This Row],[Posicion 1]]=0,0,0.975^(Tabla152[[#This Row],[Posicion 1]]-1)*3000)</f>
        <v>0</v>
      </c>
      <c r="K281" s="44">
        <v>3</v>
      </c>
      <c r="L281" s="32">
        <f>IF(Tabla152[[#This Row],[Posición2]]=0,0,0.975^(Tabla152[[#This Row],[Posición2]]-1)*3000)</f>
        <v>2851.875</v>
      </c>
      <c r="M281" s="32"/>
      <c r="N281" s="32">
        <f>IF(Tabla152[[#This Row],[Posición3]]=0,0,0.975^(Tabla152[[#This Row],[Posición3]]-1)*3000)</f>
        <v>0</v>
      </c>
      <c r="O281" s="32"/>
      <c r="P281" s="32">
        <f>IF(Tabla152[[#This Row],[Posición4]]=0,0,0.975^(Tabla152[[#This Row],[Posición4]]-1)*3000)</f>
        <v>0</v>
      </c>
      <c r="Q281" s="32"/>
      <c r="R281" s="32">
        <f>IF(Tabla152[[#This Row],[Posición5]]=0,0,0.975^(Tabla152[[#This Row],[Posición5]]-1)*3000)</f>
        <v>0</v>
      </c>
      <c r="S281" s="32"/>
      <c r="T281" s="32">
        <f>IF(Tabla152[[#This Row],[Posición6]]=0,0,0.975^(Tabla152[[#This Row],[Posición6]]-1)*6000)</f>
        <v>0</v>
      </c>
      <c r="U281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282" spans="1:21" x14ac:dyDescent="0.35">
      <c r="A282" s="11"/>
      <c r="B282" s="30" t="s">
        <v>372</v>
      </c>
      <c r="C282" s="30" t="s">
        <v>447</v>
      </c>
      <c r="D282" s="32" t="s">
        <v>2</v>
      </c>
      <c r="E282" s="32" t="s">
        <v>883</v>
      </c>
      <c r="F282" s="31" t="s">
        <v>564</v>
      </c>
      <c r="G282" s="39">
        <v>27145</v>
      </c>
      <c r="H282" s="31" t="s">
        <v>870</v>
      </c>
      <c r="I282" s="32"/>
      <c r="J282" s="32">
        <f>IF(Tabla152[[#This Row],[Posicion 1]]=0,0,0.975^(Tabla152[[#This Row],[Posicion 1]]-1)*3000)</f>
        <v>0</v>
      </c>
      <c r="K282" s="32"/>
      <c r="L282" s="32">
        <f>IF(Tabla152[[#This Row],[Posición2]]=0,0,0.975^(Tabla152[[#This Row],[Posición2]]-1)*3000)</f>
        <v>0</v>
      </c>
      <c r="M282" s="31">
        <v>3</v>
      </c>
      <c r="N282" s="32">
        <f>IF(Tabla152[[#This Row],[Posición3]]=0,0,0.975^(Tabla152[[#This Row],[Posición3]]-1)*3000)</f>
        <v>2851.875</v>
      </c>
      <c r="O282" s="32"/>
      <c r="P282" s="32">
        <f>IF(Tabla152[[#This Row],[Posición4]]=0,0,0.975^(Tabla152[[#This Row],[Posición4]]-1)*3000)</f>
        <v>0</v>
      </c>
      <c r="Q282" s="32"/>
      <c r="R282" s="32">
        <f>IF(Tabla152[[#This Row],[Posición5]]=0,0,0.975^(Tabla152[[#This Row],[Posición5]]-1)*3000)</f>
        <v>0</v>
      </c>
      <c r="S282" s="32"/>
      <c r="T282" s="32">
        <f>IF(Tabla152[[#This Row],[Posición6]]=0,0,0.975^(Tabla152[[#This Row],[Posición6]]-1)*6000)</f>
        <v>0</v>
      </c>
      <c r="U282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283" spans="1:21" x14ac:dyDescent="0.35">
      <c r="A283" s="11"/>
      <c r="B283" s="41" t="s">
        <v>168</v>
      </c>
      <c r="C283" s="41" t="s">
        <v>705</v>
      </c>
      <c r="D283" s="32" t="s">
        <v>2</v>
      </c>
      <c r="E283" s="32" t="s">
        <v>883</v>
      </c>
      <c r="F283" s="31" t="s">
        <v>623</v>
      </c>
      <c r="G283" s="34"/>
      <c r="H283" s="31" t="s">
        <v>870</v>
      </c>
      <c r="I283" s="32"/>
      <c r="J283" s="32">
        <f>IF(Tabla152[[#This Row],[Posicion 1]]=0,0,0.975^(Tabla152[[#This Row],[Posicion 1]]-1)*3000)</f>
        <v>0</v>
      </c>
      <c r="K283" s="32"/>
      <c r="L283" s="32">
        <f>IF(Tabla152[[#This Row],[Posición2]]=0,0,0.975^(Tabla152[[#This Row],[Posición2]]-1)*3000)</f>
        <v>0</v>
      </c>
      <c r="M283" s="32"/>
      <c r="N283" s="32">
        <f>IF(Tabla152[[#This Row],[Posición3]]=0,0,0.975^(Tabla152[[#This Row],[Posición3]]-1)*3000)</f>
        <v>0</v>
      </c>
      <c r="O283" s="42">
        <v>3</v>
      </c>
      <c r="P283" s="32">
        <f>IF(Tabla152[[#This Row],[Posición4]]=0,0,0.975^(Tabla152[[#This Row],[Posición4]]-1)*3000)</f>
        <v>2851.875</v>
      </c>
      <c r="Q283" s="32"/>
      <c r="R283" s="32">
        <f>IF(Tabla152[[#This Row],[Posición5]]=0,0,0.975^(Tabla152[[#This Row],[Posición5]]-1)*3000)</f>
        <v>0</v>
      </c>
      <c r="S283" s="32"/>
      <c r="T283" s="32">
        <f>IF(Tabla152[[#This Row],[Posición6]]=0,0,0.975^(Tabla152[[#This Row],[Posición6]]-1)*6000)</f>
        <v>0</v>
      </c>
      <c r="U283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284" spans="1:21" x14ac:dyDescent="0.35">
      <c r="A284" s="11"/>
      <c r="B284" s="30" t="s">
        <v>202</v>
      </c>
      <c r="C284" s="30" t="s">
        <v>214</v>
      </c>
      <c r="D284" s="32" t="s">
        <v>2</v>
      </c>
      <c r="E284" s="32" t="s">
        <v>883</v>
      </c>
      <c r="F284" s="31" t="s">
        <v>565</v>
      </c>
      <c r="G284" s="39">
        <v>26758</v>
      </c>
      <c r="H284" s="31" t="s">
        <v>870</v>
      </c>
      <c r="I284" s="32"/>
      <c r="J284" s="32">
        <f>IF(Tabla152[[#This Row],[Posicion 1]]=0,0,0.975^(Tabla152[[#This Row],[Posicion 1]]-1)*3000)</f>
        <v>0</v>
      </c>
      <c r="K284" s="32"/>
      <c r="L284" s="32">
        <f>IF(Tabla152[[#This Row],[Posición2]]=0,0,0.975^(Tabla152[[#This Row],[Posición2]]-1)*3000)</f>
        <v>0</v>
      </c>
      <c r="M284" s="31">
        <v>4</v>
      </c>
      <c r="N284" s="32">
        <f>IF(Tabla152[[#This Row],[Posición3]]=0,0,0.975^(Tabla152[[#This Row],[Posición3]]-1)*3000)</f>
        <v>2780.578125</v>
      </c>
      <c r="O284" s="32"/>
      <c r="P284" s="32">
        <f>IF(Tabla152[[#This Row],[Posición4]]=0,0,0.975^(Tabla152[[#This Row],[Posición4]]-1)*3000)</f>
        <v>0</v>
      </c>
      <c r="Q284" s="32"/>
      <c r="R284" s="32">
        <f>IF(Tabla152[[#This Row],[Posición5]]=0,0,0.975^(Tabla152[[#This Row],[Posición5]]-1)*3000)</f>
        <v>0</v>
      </c>
      <c r="S284" s="32"/>
      <c r="T284" s="32">
        <f>IF(Tabla152[[#This Row],[Posición6]]=0,0,0.975^(Tabla152[[#This Row],[Posición6]]-1)*6000)</f>
        <v>0</v>
      </c>
      <c r="U284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285" spans="1:21" x14ac:dyDescent="0.35">
      <c r="A285" s="11"/>
      <c r="B285" s="41" t="s">
        <v>714</v>
      </c>
      <c r="C285" s="41" t="s">
        <v>715</v>
      </c>
      <c r="D285" s="32" t="s">
        <v>2</v>
      </c>
      <c r="E285" s="32" t="s">
        <v>883</v>
      </c>
      <c r="F285" s="31" t="s">
        <v>624</v>
      </c>
      <c r="G285" s="34"/>
      <c r="H285" s="31" t="s">
        <v>870</v>
      </c>
      <c r="I285" s="32"/>
      <c r="J285" s="32">
        <f>IF(Tabla152[[#This Row],[Posicion 1]]=0,0,0.975^(Tabla152[[#This Row],[Posicion 1]]-1)*3000)</f>
        <v>0</v>
      </c>
      <c r="K285" s="32"/>
      <c r="L285" s="32">
        <f>IF(Tabla152[[#This Row],[Posición2]]=0,0,0.975^(Tabla152[[#This Row],[Posición2]]-1)*3000)</f>
        <v>0</v>
      </c>
      <c r="M285" s="32"/>
      <c r="N285" s="32">
        <f>IF(Tabla152[[#This Row],[Posición3]]=0,0,0.975^(Tabla152[[#This Row],[Posición3]]-1)*3000)</f>
        <v>0</v>
      </c>
      <c r="O285" s="42">
        <v>4</v>
      </c>
      <c r="P285" s="32">
        <f>IF(Tabla152[[#This Row],[Posición4]]=0,0,0.975^(Tabla152[[#This Row],[Posición4]]-1)*3000)</f>
        <v>2780.578125</v>
      </c>
      <c r="Q285" s="32"/>
      <c r="R285" s="32">
        <f>IF(Tabla152[[#This Row],[Posición5]]=0,0,0.975^(Tabla152[[#This Row],[Posición5]]-1)*3000)</f>
        <v>0</v>
      </c>
      <c r="S285" s="32"/>
      <c r="T285" s="32">
        <f>IF(Tabla152[[#This Row],[Posición6]]=0,0,0.975^(Tabla152[[#This Row],[Posición6]]-1)*6000)</f>
        <v>0</v>
      </c>
      <c r="U285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286" spans="1:21" x14ac:dyDescent="0.35">
      <c r="A286" s="11"/>
      <c r="B286" s="30" t="s">
        <v>373</v>
      </c>
      <c r="C286" s="30" t="s">
        <v>448</v>
      </c>
      <c r="D286" s="32" t="s">
        <v>2</v>
      </c>
      <c r="E286" s="32" t="s">
        <v>883</v>
      </c>
      <c r="F286" s="31" t="s">
        <v>566</v>
      </c>
      <c r="G286" s="39">
        <v>25673</v>
      </c>
      <c r="H286" s="31" t="s">
        <v>870</v>
      </c>
      <c r="I286" s="32"/>
      <c r="J286" s="32">
        <f>IF(Tabla152[[#This Row],[Posicion 1]]=0,0,0.975^(Tabla152[[#This Row],[Posicion 1]]-1)*3000)</f>
        <v>0</v>
      </c>
      <c r="K286" s="32"/>
      <c r="L286" s="32">
        <f>IF(Tabla152[[#This Row],[Posición2]]=0,0,0.975^(Tabla152[[#This Row],[Posición2]]-1)*3000)</f>
        <v>0</v>
      </c>
      <c r="M286" s="31">
        <v>5</v>
      </c>
      <c r="N286" s="32">
        <f>IF(Tabla152[[#This Row],[Posición3]]=0,0,0.975^(Tabla152[[#This Row],[Posición3]]-1)*3000)</f>
        <v>2711.0636718749997</v>
      </c>
      <c r="O286" s="32"/>
      <c r="P286" s="32">
        <f>IF(Tabla152[[#This Row],[Posición4]]=0,0,0.975^(Tabla152[[#This Row],[Posición4]]-1)*3000)</f>
        <v>0</v>
      </c>
      <c r="Q286" s="32"/>
      <c r="R286" s="32">
        <f>IF(Tabla152[[#This Row],[Posición5]]=0,0,0.975^(Tabla152[[#This Row],[Posición5]]-1)*3000)</f>
        <v>0</v>
      </c>
      <c r="S286" s="32"/>
      <c r="T286" s="32">
        <f>IF(Tabla152[[#This Row],[Posición6]]=0,0,0.975^(Tabla152[[#This Row],[Posición6]]-1)*6000)</f>
        <v>0</v>
      </c>
      <c r="U286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287" spans="1:21" x14ac:dyDescent="0.35">
      <c r="A287" s="11"/>
      <c r="B287" s="30" t="s">
        <v>217</v>
      </c>
      <c r="C287" s="30" t="s">
        <v>449</v>
      </c>
      <c r="D287" s="32" t="s">
        <v>2</v>
      </c>
      <c r="E287" s="32" t="s">
        <v>883</v>
      </c>
      <c r="F287" s="31" t="s">
        <v>567</v>
      </c>
      <c r="G287" s="39">
        <v>27327</v>
      </c>
      <c r="H287" s="31" t="s">
        <v>870</v>
      </c>
      <c r="I287" s="32"/>
      <c r="J287" s="32">
        <f>IF(Tabla152[[#This Row],[Posicion 1]]=0,0,0.975^(Tabla152[[#This Row],[Posicion 1]]-1)*3000)</f>
        <v>0</v>
      </c>
      <c r="K287" s="32"/>
      <c r="L287" s="32">
        <f>IF(Tabla152[[#This Row],[Posición2]]=0,0,0.975^(Tabla152[[#This Row],[Posición2]]-1)*3000)</f>
        <v>0</v>
      </c>
      <c r="M287" s="31">
        <v>6</v>
      </c>
      <c r="N287" s="32">
        <f>IF(Tabla152[[#This Row],[Posición3]]=0,0,0.975^(Tabla152[[#This Row],[Posición3]]-1)*3000)</f>
        <v>2643.2870800781247</v>
      </c>
      <c r="O287" s="32"/>
      <c r="P287" s="32">
        <f>IF(Tabla152[[#This Row],[Posición4]]=0,0,0.975^(Tabla152[[#This Row],[Posición4]]-1)*3000)</f>
        <v>0</v>
      </c>
      <c r="Q287" s="32"/>
      <c r="R287" s="32">
        <f>IF(Tabla152[[#This Row],[Posición5]]=0,0,0.975^(Tabla152[[#This Row],[Posición5]]-1)*3000)</f>
        <v>0</v>
      </c>
      <c r="S287" s="32"/>
      <c r="T287" s="32">
        <f>IF(Tabla152[[#This Row],[Posición6]]=0,0,0.975^(Tabla152[[#This Row],[Posición6]]-1)*6000)</f>
        <v>0</v>
      </c>
      <c r="U287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288" spans="1:21" x14ac:dyDescent="0.35">
      <c r="A288" s="11"/>
      <c r="B288" s="37" t="s">
        <v>170</v>
      </c>
      <c r="C288" s="37" t="s">
        <v>170</v>
      </c>
      <c r="D288" s="32" t="s">
        <v>2</v>
      </c>
      <c r="E288" s="32" t="s">
        <v>883</v>
      </c>
      <c r="F288" s="38" t="s">
        <v>110</v>
      </c>
      <c r="G288" s="39">
        <v>26565</v>
      </c>
      <c r="H288" s="31" t="s">
        <v>870</v>
      </c>
      <c r="I288" s="40">
        <v>15</v>
      </c>
      <c r="J288" s="32">
        <f>IF(Tabla152[[#This Row],[Posicion 1]]=0,0,0.975^(Tabla152[[#This Row],[Posicion 1]]-1)*3000)</f>
        <v>2104.6790325043798</v>
      </c>
      <c r="K288" s="44"/>
      <c r="L288" s="32">
        <f>IF(Tabla152[[#This Row],[Posición2]]=0,0,0.975^(Tabla152[[#This Row],[Posición2]]-1)*3000)</f>
        <v>0</v>
      </c>
      <c r="M288" s="32"/>
      <c r="N288" s="32">
        <f>IF(Tabla152[[#This Row],[Posición3]]=0,0,0.975^(Tabla152[[#This Row],[Posición3]]-1)*3000)</f>
        <v>0</v>
      </c>
      <c r="O288" s="32"/>
      <c r="P288" s="32">
        <f>IF(Tabla152[[#This Row],[Posición4]]=0,0,0.975^(Tabla152[[#This Row],[Posición4]]-1)*3000)</f>
        <v>0</v>
      </c>
      <c r="Q288" s="32"/>
      <c r="R288" s="32">
        <f>IF(Tabla152[[#This Row],[Posición5]]=0,0,0.975^(Tabla152[[#This Row],[Posición5]]-1)*3000)</f>
        <v>0</v>
      </c>
      <c r="S288" s="32"/>
      <c r="T288" s="32">
        <f>IF(Tabla152[[#This Row],[Posición6]]=0,0,0.975^(Tabla152[[#This Row],[Posición6]]-1)*6000)</f>
        <v>0</v>
      </c>
      <c r="U288" s="36">
        <f>SUM(Tabla152[[#This Row],[Puntaje]],Tabla152[[#This Row],[Puntaje2]],Tabla152[[#This Row],[Puntaje3]],Tabla152[[#This Row],[Puntaje4]],Tabla152[[#This Row],[puntaje5]],Tabla152[[#This Row],[Puntaje6]])</f>
        <v>2104.6790325043798</v>
      </c>
    </row>
    <row r="289" spans="1:21" x14ac:dyDescent="0.35">
      <c r="A289" s="11"/>
      <c r="B289" s="13" t="s">
        <v>168</v>
      </c>
      <c r="C289" s="13" t="s">
        <v>169</v>
      </c>
      <c r="D289" s="11" t="s">
        <v>2</v>
      </c>
      <c r="E289" s="11" t="s">
        <v>109</v>
      </c>
      <c r="F289" s="9" t="s">
        <v>109</v>
      </c>
      <c r="G289" s="10">
        <v>26535</v>
      </c>
      <c r="H289" s="18" t="s">
        <v>870</v>
      </c>
      <c r="I289" s="16">
        <v>21</v>
      </c>
      <c r="J289" s="11">
        <f>IF(Tabla152[[#This Row],[Posicion 1]]=0,0,0.975^(Tabla152[[#This Row],[Posicion 1]]-1)*3000)</f>
        <v>1808.0630406573005</v>
      </c>
      <c r="K289" s="25"/>
      <c r="L289" s="11">
        <f>IF(Tabla152[[#This Row],[Posición2]]=0,0,0.975^(Tabla152[[#This Row],[Posición2]]-1)*3000)</f>
        <v>0</v>
      </c>
      <c r="M289" s="11"/>
      <c r="N289" s="11">
        <f>IF(Tabla152[[#This Row],[Posición3]]=0,0,0.975^(Tabla152[[#This Row],[Posición3]]-1)*3000)</f>
        <v>0</v>
      </c>
      <c r="O289" s="11"/>
      <c r="P289" s="11">
        <f>IF(Tabla152[[#This Row],[Posición4]]=0,0,0.975^(Tabla152[[#This Row],[Posición4]]-1)*3000)</f>
        <v>0</v>
      </c>
      <c r="Q289" s="11"/>
      <c r="R289" s="11">
        <f>IF(Tabla152[[#This Row],[Posición5]]=0,0,0.975^(Tabla152[[#This Row],[Posición5]]-1)*3000)</f>
        <v>0</v>
      </c>
      <c r="S289" s="11"/>
      <c r="T289" s="11">
        <f>IF(Tabla152[[#This Row],[Posición6]]=0,0,0.975^(Tabla152[[#This Row],[Posición6]]-1)*6000)</f>
        <v>0</v>
      </c>
      <c r="U289" s="29">
        <f>SUM(Tabla152[[#This Row],[Puntaje]],Tabla152[[#This Row],[Puntaje2]],Tabla152[[#This Row],[Puntaje3]],Tabla152[[#This Row],[Puntaje4]],Tabla152[[#This Row],[puntaje5]],Tabla152[[#This Row],[Puntaje6]])</f>
        <v>1808.0630406573005</v>
      </c>
    </row>
    <row r="290" spans="1:21" x14ac:dyDescent="0.35">
      <c r="A290" s="11"/>
      <c r="B290" s="37" t="s">
        <v>77</v>
      </c>
      <c r="C290" s="37" t="s">
        <v>176</v>
      </c>
      <c r="D290" s="32" t="s">
        <v>2</v>
      </c>
      <c r="E290" s="32" t="s">
        <v>883</v>
      </c>
      <c r="F290" s="38" t="s">
        <v>114</v>
      </c>
      <c r="G290" s="39">
        <v>26837</v>
      </c>
      <c r="H290" s="31" t="s">
        <v>870</v>
      </c>
      <c r="I290" s="40">
        <v>37</v>
      </c>
      <c r="J290" s="32">
        <f>IF(Tabla152[[#This Row],[Posicion 1]]=0,0,0.975^(Tabla152[[#This Row],[Posicion 1]]-1)*3000)</f>
        <v>1205.8337075978686</v>
      </c>
      <c r="K290" s="32"/>
      <c r="L290" s="32">
        <f>IF(Tabla152[[#This Row],[Posición2]]=0,0,0.975^(Tabla152[[#This Row],[Posición2]]-1)*3000)</f>
        <v>0</v>
      </c>
      <c r="M290" s="32"/>
      <c r="N290" s="32">
        <f>IF(Tabla152[[#This Row],[Posición3]]=0,0,0.975^(Tabla152[[#This Row],[Posición3]]-1)*3000)</f>
        <v>0</v>
      </c>
      <c r="O290" s="32"/>
      <c r="P290" s="32">
        <f>IF(Tabla152[[#This Row],[Posición4]]=0,0,0.975^(Tabla152[[#This Row],[Posición4]]-1)*3000)</f>
        <v>0</v>
      </c>
      <c r="Q290" s="32"/>
      <c r="R290" s="32">
        <f>IF(Tabla152[[#This Row],[Posición5]]=0,0,0.975^(Tabla152[[#This Row],[Posición5]]-1)*3000)</f>
        <v>0</v>
      </c>
      <c r="S290" s="32"/>
      <c r="T290" s="32">
        <f>IF(Tabla152[[#This Row],[Posición6]]=0,0,0.975^(Tabla152[[#This Row],[Posición6]]-1)*6000)</f>
        <v>0</v>
      </c>
      <c r="U290" s="36">
        <f>SUM(Tabla152[[#This Row],[Puntaje]],Tabla152[[#This Row],[Puntaje2]],Tabla152[[#This Row],[Puntaje3]],Tabla152[[#This Row],[Puntaje4]],Tabla152[[#This Row],[puntaje5]],Tabla152[[#This Row],[Puntaje6]])</f>
        <v>1205.8337075978686</v>
      </c>
    </row>
    <row r="291" spans="1:21" x14ac:dyDescent="0.35">
      <c r="A291" s="11"/>
      <c r="B291" s="37" t="s">
        <v>37</v>
      </c>
      <c r="C291" s="37" t="s">
        <v>171</v>
      </c>
      <c r="D291" s="32" t="s">
        <v>2</v>
      </c>
      <c r="E291" s="32" t="s">
        <v>883</v>
      </c>
      <c r="F291" s="38" t="s">
        <v>111</v>
      </c>
      <c r="G291" s="39">
        <v>26467</v>
      </c>
      <c r="H291" s="31" t="s">
        <v>870</v>
      </c>
      <c r="I291" s="40">
        <v>44</v>
      </c>
      <c r="J291" s="32">
        <f>IF(Tabla152[[#This Row],[Posicion 1]]=0,0,0.975^(Tabla152[[#This Row],[Posicion 1]]-1)*3000)</f>
        <v>1009.9961766426171</v>
      </c>
      <c r="K291" s="44"/>
      <c r="L291" s="32">
        <f>IF(Tabla152[[#This Row],[Posición2]]=0,0,0.975^(Tabla152[[#This Row],[Posición2]]-1)*3000)</f>
        <v>0</v>
      </c>
      <c r="M291" s="32"/>
      <c r="N291" s="32">
        <f>IF(Tabla152[[#This Row],[Posición3]]=0,0,0.975^(Tabla152[[#This Row],[Posición3]]-1)*3000)</f>
        <v>0</v>
      </c>
      <c r="O291" s="32"/>
      <c r="P291" s="32">
        <f>IF(Tabla152[[#This Row],[Posición4]]=0,0,0.975^(Tabla152[[#This Row],[Posición4]]-1)*3000)</f>
        <v>0</v>
      </c>
      <c r="Q291" s="32"/>
      <c r="R291" s="32">
        <f>IF(Tabla152[[#This Row],[Posición5]]=0,0,0.975^(Tabla152[[#This Row],[Posición5]]-1)*3000)</f>
        <v>0</v>
      </c>
      <c r="S291" s="32"/>
      <c r="T291" s="32">
        <f>IF(Tabla152[[#This Row],[Posición6]]=0,0,0.975^(Tabla152[[#This Row],[Posición6]]-1)*6000)</f>
        <v>0</v>
      </c>
      <c r="U291" s="36">
        <f>SUM(Tabla152[[#This Row],[Puntaje]],Tabla152[[#This Row],[Puntaje2]],Tabla152[[#This Row],[Puntaje3]],Tabla152[[#This Row],[Puntaje4]],Tabla152[[#This Row],[puntaje5]],Tabla152[[#This Row],[Puntaje6]])</f>
        <v>1009.9961766426171</v>
      </c>
    </row>
    <row r="292" spans="1:21" x14ac:dyDescent="0.35">
      <c r="A292" s="11"/>
      <c r="B292" s="37" t="s">
        <v>172</v>
      </c>
      <c r="C292" s="37" t="s">
        <v>173</v>
      </c>
      <c r="D292" s="32" t="s">
        <v>2</v>
      </c>
      <c r="E292" s="32" t="s">
        <v>883</v>
      </c>
      <c r="F292" s="38" t="s">
        <v>112</v>
      </c>
      <c r="G292" s="39">
        <v>26362</v>
      </c>
      <c r="H292" s="31" t="s">
        <v>870</v>
      </c>
      <c r="I292" s="40">
        <v>46</v>
      </c>
      <c r="J292" s="32">
        <f>IF(Tabla152[[#This Row],[Posicion 1]]=0,0,0.975^(Tabla152[[#This Row],[Posicion 1]]-1)*3000)</f>
        <v>960.12761542088788</v>
      </c>
      <c r="K292" s="32"/>
      <c r="L292" s="32">
        <f>IF(Tabla152[[#This Row],[Posición2]]=0,0,0.975^(Tabla152[[#This Row],[Posición2]]-1)*3000)</f>
        <v>0</v>
      </c>
      <c r="M292" s="32"/>
      <c r="N292" s="32">
        <f>IF(Tabla152[[#This Row],[Posición3]]=0,0,0.975^(Tabla152[[#This Row],[Posición3]]-1)*3000)</f>
        <v>0</v>
      </c>
      <c r="O292" s="32"/>
      <c r="P292" s="32">
        <f>IF(Tabla152[[#This Row],[Posición4]]=0,0,0.975^(Tabla152[[#This Row],[Posición4]]-1)*3000)</f>
        <v>0</v>
      </c>
      <c r="Q292" s="32"/>
      <c r="R292" s="32">
        <f>IF(Tabla152[[#This Row],[Posición5]]=0,0,0.975^(Tabla152[[#This Row],[Posición5]]-1)*3000)</f>
        <v>0</v>
      </c>
      <c r="S292" s="32"/>
      <c r="T292" s="32">
        <f>IF(Tabla152[[#This Row],[Posición6]]=0,0,0.975^(Tabla152[[#This Row],[Posición6]]-1)*6000)</f>
        <v>0</v>
      </c>
      <c r="U292" s="36">
        <f>SUM(Tabla152[[#This Row],[Puntaje]],Tabla152[[#This Row],[Puntaje2]],Tabla152[[#This Row],[Puntaje3]],Tabla152[[#This Row],[Puntaje4]],Tabla152[[#This Row],[puntaje5]],Tabla152[[#This Row],[Puntaje6]])</f>
        <v>960.12761542088788</v>
      </c>
    </row>
    <row r="293" spans="1:21" x14ac:dyDescent="0.35">
      <c r="A293" s="11"/>
      <c r="B293" s="37" t="s">
        <v>177</v>
      </c>
      <c r="C293" s="37" t="s">
        <v>178</v>
      </c>
      <c r="D293" s="32" t="s">
        <v>2</v>
      </c>
      <c r="E293" s="32" t="s">
        <v>883</v>
      </c>
      <c r="F293" s="38" t="s">
        <v>115</v>
      </c>
      <c r="G293" s="39">
        <v>27076</v>
      </c>
      <c r="H293" s="31" t="s">
        <v>870</v>
      </c>
      <c r="I293" s="40">
        <v>61</v>
      </c>
      <c r="J293" s="32">
        <f>IF(Tabla152[[#This Row],[Posicion 1]]=0,0,0.975^(Tabla152[[#This Row],[Posicion 1]]-1)*3000)</f>
        <v>656.74714972905088</v>
      </c>
      <c r="K293" s="32"/>
      <c r="L293" s="32">
        <f>IF(Tabla152[[#This Row],[Posición2]]=0,0,0.975^(Tabla152[[#This Row],[Posición2]]-1)*3000)</f>
        <v>0</v>
      </c>
      <c r="M293" s="32"/>
      <c r="N293" s="32">
        <f>IF(Tabla152[[#This Row],[Posición3]]=0,0,0.975^(Tabla152[[#This Row],[Posición3]]-1)*3000)</f>
        <v>0</v>
      </c>
      <c r="O293" s="32"/>
      <c r="P293" s="32">
        <f>IF(Tabla152[[#This Row],[Posición4]]=0,0,0.975^(Tabla152[[#This Row],[Posición4]]-1)*3000)</f>
        <v>0</v>
      </c>
      <c r="Q293" s="32"/>
      <c r="R293" s="32">
        <f>IF(Tabla152[[#This Row],[Posición5]]=0,0,0.975^(Tabla152[[#This Row],[Posición5]]-1)*3000)</f>
        <v>0</v>
      </c>
      <c r="S293" s="32"/>
      <c r="T293" s="32">
        <f>IF(Tabla152[[#This Row],[Posición6]]=0,0,0.975^(Tabla152[[#This Row],[Posición6]]-1)*6000)</f>
        <v>0</v>
      </c>
      <c r="U293" s="36">
        <f>SUM(Tabla152[[#This Row],[Puntaje]],Tabla152[[#This Row],[Puntaje2]],Tabla152[[#This Row],[Puntaje3]],Tabla152[[#This Row],[Puntaje4]],Tabla152[[#This Row],[puntaje5]],Tabla152[[#This Row],[Puntaje6]])</f>
        <v>656.74714972905088</v>
      </c>
    </row>
    <row r="294" spans="1:21" x14ac:dyDescent="0.35">
      <c r="A294" s="11"/>
      <c r="B294" s="43" t="s">
        <v>289</v>
      </c>
      <c r="C294" s="43" t="s">
        <v>288</v>
      </c>
      <c r="D294" s="32" t="s">
        <v>2</v>
      </c>
      <c r="E294" s="32" t="s">
        <v>883</v>
      </c>
      <c r="F294" s="38" t="s">
        <v>470</v>
      </c>
      <c r="G294" s="39">
        <v>25266</v>
      </c>
      <c r="H294" s="31" t="s">
        <v>873</v>
      </c>
      <c r="I294" s="32"/>
      <c r="J294" s="32">
        <f>IF(Tabla152[[#This Row],[Posicion 1]]=0,0,0.975^(Tabla152[[#This Row],[Posicion 1]]-1)*3000)</f>
        <v>0</v>
      </c>
      <c r="K294" s="44">
        <v>1</v>
      </c>
      <c r="L294" s="32">
        <f>IF(Tabla152[[#This Row],[Posición2]]=0,0,0.975^(Tabla152[[#This Row],[Posición2]]-1)*3000)</f>
        <v>3000</v>
      </c>
      <c r="M294" s="32"/>
      <c r="N294" s="32">
        <f>IF(Tabla152[[#This Row],[Posición3]]=0,0,0.975^(Tabla152[[#This Row],[Posición3]]-1)*3000)</f>
        <v>0</v>
      </c>
      <c r="O294" s="32"/>
      <c r="P294" s="32">
        <f>IF(Tabla152[[#This Row],[Posición4]]=0,0,0.975^(Tabla152[[#This Row],[Posición4]]-1)*3000)</f>
        <v>0</v>
      </c>
      <c r="Q294" s="32"/>
      <c r="R294" s="32">
        <f>IF(Tabla152[[#This Row],[Posición5]]=0,0,0.975^(Tabla152[[#This Row],[Posición5]]-1)*3000)</f>
        <v>0</v>
      </c>
      <c r="S294" s="32"/>
      <c r="T294" s="32">
        <f>IF(Tabla152[[#This Row],[Posición6]]=0,0,0.975^(Tabla152[[#This Row],[Posición6]]-1)*6000)</f>
        <v>0</v>
      </c>
      <c r="U294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295" spans="1:21" x14ac:dyDescent="0.35">
      <c r="A295" s="11"/>
      <c r="B295" s="43" t="s">
        <v>328</v>
      </c>
      <c r="C295" s="43" t="s">
        <v>327</v>
      </c>
      <c r="D295" s="32" t="s">
        <v>2</v>
      </c>
      <c r="E295" s="32" t="s">
        <v>883</v>
      </c>
      <c r="F295" s="38" t="s">
        <v>491</v>
      </c>
      <c r="G295" s="39">
        <v>24290</v>
      </c>
      <c r="H295" s="31" t="s">
        <v>873</v>
      </c>
      <c r="I295" s="32"/>
      <c r="J295" s="32">
        <f>IF(Tabla152[[#This Row],[Posicion 1]]=0,0,0.975^(Tabla152[[#This Row],[Posicion 1]]-1)*3000)</f>
        <v>0</v>
      </c>
      <c r="K295" s="44">
        <v>1</v>
      </c>
      <c r="L295" s="32">
        <f>IF(Tabla152[[#This Row],[Posición2]]=0,0,0.975^(Tabla152[[#This Row],[Posición2]]-1)*3000)</f>
        <v>3000</v>
      </c>
      <c r="M295" s="32"/>
      <c r="N295" s="32">
        <f>IF(Tabla152[[#This Row],[Posición3]]=0,0,0.975^(Tabla152[[#This Row],[Posición3]]-1)*3000)</f>
        <v>0</v>
      </c>
      <c r="O295" s="32"/>
      <c r="P295" s="32">
        <f>IF(Tabla152[[#This Row],[Posición4]]=0,0,0.975^(Tabla152[[#This Row],[Posición4]]-1)*3000)</f>
        <v>0</v>
      </c>
      <c r="Q295" s="32"/>
      <c r="R295" s="32">
        <f>IF(Tabla152[[#This Row],[Posición5]]=0,0,0.975^(Tabla152[[#This Row],[Posición5]]-1)*3000)</f>
        <v>0</v>
      </c>
      <c r="S295" s="32"/>
      <c r="T295" s="32">
        <f>IF(Tabla152[[#This Row],[Posición6]]=0,0,0.975^(Tabla152[[#This Row],[Posición6]]-1)*6000)</f>
        <v>0</v>
      </c>
      <c r="U295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296" spans="1:21" x14ac:dyDescent="0.35">
      <c r="A296" s="11"/>
      <c r="B296" s="17" t="s">
        <v>374</v>
      </c>
      <c r="C296" s="17" t="s">
        <v>450</v>
      </c>
      <c r="D296" s="11" t="s">
        <v>2</v>
      </c>
      <c r="E296" s="11" t="s">
        <v>568</v>
      </c>
      <c r="F296" s="18" t="s">
        <v>568</v>
      </c>
      <c r="G296" s="10">
        <v>24578</v>
      </c>
      <c r="H296" s="18" t="s">
        <v>873</v>
      </c>
      <c r="I296" s="11"/>
      <c r="J296" s="11">
        <f>IF(Tabla152[[#This Row],[Posicion 1]]=0,0,0.975^(Tabla152[[#This Row],[Posicion 1]]-1)*3000)</f>
        <v>0</v>
      </c>
      <c r="K296" s="11"/>
      <c r="L296" s="11">
        <f>IF(Tabla152[[#This Row],[Posición2]]=0,0,0.975^(Tabla152[[#This Row],[Posición2]]-1)*3000)</f>
        <v>0</v>
      </c>
      <c r="M296" s="18">
        <v>1</v>
      </c>
      <c r="N296" s="11">
        <f>IF(Tabla152[[#This Row],[Posición3]]=0,0,0.975^(Tabla152[[#This Row],[Posición3]]-1)*3000)</f>
        <v>3000</v>
      </c>
      <c r="O296" s="11"/>
      <c r="P296" s="11">
        <f>IF(Tabla152[[#This Row],[Posición4]]=0,0,0.975^(Tabla152[[#This Row],[Posición4]]-1)*3000)</f>
        <v>0</v>
      </c>
      <c r="Q296" s="11"/>
      <c r="R296" s="11">
        <f>IF(Tabla152[[#This Row],[Posición5]]=0,0,0.975^(Tabla152[[#This Row],[Posición5]]-1)*3000)</f>
        <v>0</v>
      </c>
      <c r="S296" s="11"/>
      <c r="T296" s="11">
        <f>IF(Tabla152[[#This Row],[Posición6]]=0,0,0.975^(Tabla152[[#This Row],[Posición6]]-1)*6000)</f>
        <v>0</v>
      </c>
      <c r="U296" s="29">
        <f>SUM(Tabla152[[#This Row],[Puntaje]],Tabla152[[#This Row],[Puntaje2]],Tabla152[[#This Row],[Puntaje3]],Tabla152[[#This Row],[Puntaje4]],Tabla152[[#This Row],[puntaje5]],Tabla152[[#This Row],[Puntaje6]])</f>
        <v>3000</v>
      </c>
    </row>
    <row r="297" spans="1:21" x14ac:dyDescent="0.35">
      <c r="A297" s="11"/>
      <c r="B297" s="41" t="s">
        <v>637</v>
      </c>
      <c r="C297" s="41" t="s">
        <v>638</v>
      </c>
      <c r="D297" s="32" t="s">
        <v>2</v>
      </c>
      <c r="E297" s="32" t="s">
        <v>883</v>
      </c>
      <c r="F297" s="31" t="s">
        <v>583</v>
      </c>
      <c r="G297" s="34"/>
      <c r="H297" s="31" t="s">
        <v>873</v>
      </c>
      <c r="I297" s="32"/>
      <c r="J297" s="32">
        <f>IF(Tabla152[[#This Row],[Posicion 1]]=0,0,0.975^(Tabla152[[#This Row],[Posicion 1]]-1)*3000)</f>
        <v>0</v>
      </c>
      <c r="K297" s="32"/>
      <c r="L297" s="32">
        <f>IF(Tabla152[[#This Row],[Posición2]]=0,0,0.975^(Tabla152[[#This Row],[Posición2]]-1)*3000)</f>
        <v>0</v>
      </c>
      <c r="M297" s="32"/>
      <c r="N297" s="32">
        <f>IF(Tabla152[[#This Row],[Posición3]]=0,0,0.975^(Tabla152[[#This Row],[Posición3]]-1)*3000)</f>
        <v>0</v>
      </c>
      <c r="O297" s="42">
        <v>1</v>
      </c>
      <c r="P297" s="32">
        <f>IF(Tabla152[[#This Row],[Posición4]]=0,0,0.975^(Tabla152[[#This Row],[Posición4]]-1)*3000)</f>
        <v>3000</v>
      </c>
      <c r="Q297" s="32"/>
      <c r="R297" s="32">
        <f>IF(Tabla152[[#This Row],[Posición5]]=0,0,0.975^(Tabla152[[#This Row],[Posición5]]-1)*3000)</f>
        <v>0</v>
      </c>
      <c r="S297" s="32"/>
      <c r="T297" s="32">
        <f>IF(Tabla152[[#This Row],[Posición6]]=0,0,0.975^(Tabla152[[#This Row],[Posición6]]-1)*6000)</f>
        <v>0</v>
      </c>
      <c r="U297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298" spans="1:21" x14ac:dyDescent="0.35">
      <c r="A298" s="11"/>
      <c r="B298" s="30" t="s">
        <v>287</v>
      </c>
      <c r="C298" s="30" t="s">
        <v>380</v>
      </c>
      <c r="D298" s="32" t="s">
        <v>2</v>
      </c>
      <c r="E298" s="32" t="s">
        <v>883</v>
      </c>
      <c r="F298" s="31" t="s">
        <v>569</v>
      </c>
      <c r="G298" s="39">
        <v>25195</v>
      </c>
      <c r="H298" s="31" t="s">
        <v>873</v>
      </c>
      <c r="I298" s="32"/>
      <c r="J298" s="32">
        <f>IF(Tabla152[[#This Row],[Posicion 1]]=0,0,0.975^(Tabla152[[#This Row],[Posicion 1]]-1)*3000)</f>
        <v>0</v>
      </c>
      <c r="K298" s="32"/>
      <c r="L298" s="32">
        <f>IF(Tabla152[[#This Row],[Posición2]]=0,0,0.975^(Tabla152[[#This Row],[Posición2]]-1)*3000)</f>
        <v>0</v>
      </c>
      <c r="M298" s="31">
        <v>2</v>
      </c>
      <c r="N298" s="32">
        <f>IF(Tabla152[[#This Row],[Posición3]]=0,0,0.975^(Tabla152[[#This Row],[Posición3]]-1)*3000)</f>
        <v>2925</v>
      </c>
      <c r="O298" s="32"/>
      <c r="P298" s="32">
        <f>IF(Tabla152[[#This Row],[Posición4]]=0,0,0.975^(Tabla152[[#This Row],[Posición4]]-1)*3000)</f>
        <v>0</v>
      </c>
      <c r="Q298" s="32"/>
      <c r="R298" s="32">
        <f>IF(Tabla152[[#This Row],[Posición5]]=0,0,0.975^(Tabla152[[#This Row],[Posición5]]-1)*3000)</f>
        <v>0</v>
      </c>
      <c r="S298" s="32"/>
      <c r="T298" s="32">
        <f>IF(Tabla152[[#This Row],[Posición6]]=0,0,0.975^(Tabla152[[#This Row],[Posición6]]-1)*6000)</f>
        <v>0</v>
      </c>
      <c r="U298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299" spans="1:21" x14ac:dyDescent="0.35">
      <c r="A299" s="11"/>
      <c r="B299" s="41" t="s">
        <v>673</v>
      </c>
      <c r="C299" s="41" t="s">
        <v>674</v>
      </c>
      <c r="D299" s="32" t="s">
        <v>2</v>
      </c>
      <c r="E299" s="32" t="s">
        <v>883</v>
      </c>
      <c r="F299" s="31" t="s">
        <v>605</v>
      </c>
      <c r="G299" s="34"/>
      <c r="H299" s="31" t="s">
        <v>873</v>
      </c>
      <c r="I299" s="32"/>
      <c r="J299" s="32">
        <f>IF(Tabla152[[#This Row],[Posicion 1]]=0,0,0.975^(Tabla152[[#This Row],[Posicion 1]]-1)*3000)</f>
        <v>0</v>
      </c>
      <c r="K299" s="32"/>
      <c r="L299" s="32">
        <f>IF(Tabla152[[#This Row],[Posición2]]=0,0,0.975^(Tabla152[[#This Row],[Posición2]]-1)*3000)</f>
        <v>0</v>
      </c>
      <c r="M299" s="32"/>
      <c r="N299" s="32">
        <f>IF(Tabla152[[#This Row],[Posición3]]=0,0,0.975^(Tabla152[[#This Row],[Posición3]]-1)*3000)</f>
        <v>0</v>
      </c>
      <c r="O299" s="42">
        <v>2</v>
      </c>
      <c r="P299" s="32">
        <f>IF(Tabla152[[#This Row],[Posición4]]=0,0,0.975^(Tabla152[[#This Row],[Posición4]]-1)*3000)</f>
        <v>2925</v>
      </c>
      <c r="Q299" s="32"/>
      <c r="R299" s="32">
        <f>IF(Tabla152[[#This Row],[Posición5]]=0,0,0.975^(Tabla152[[#This Row],[Posición5]]-1)*3000)</f>
        <v>0</v>
      </c>
      <c r="S299" s="32"/>
      <c r="T299" s="32">
        <f>IF(Tabla152[[#This Row],[Posición6]]=0,0,0.975^(Tabla152[[#This Row],[Posición6]]-1)*6000)</f>
        <v>0</v>
      </c>
      <c r="U299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300" spans="1:21" x14ac:dyDescent="0.35">
      <c r="A300" s="11"/>
      <c r="B300" s="30" t="s">
        <v>343</v>
      </c>
      <c r="C300" s="30" t="s">
        <v>401</v>
      </c>
      <c r="D300" s="32" t="s">
        <v>2</v>
      </c>
      <c r="E300" s="32" t="s">
        <v>883</v>
      </c>
      <c r="F300" s="31" t="s">
        <v>513</v>
      </c>
      <c r="G300" s="39">
        <v>24345</v>
      </c>
      <c r="H300" s="31" t="s">
        <v>873</v>
      </c>
      <c r="I300" s="32"/>
      <c r="J300" s="32">
        <f>IF(Tabla152[[#This Row],[Posicion 1]]=0,0,0.975^(Tabla152[[#This Row],[Posicion 1]]-1)*3000)</f>
        <v>0</v>
      </c>
      <c r="K300" s="32"/>
      <c r="L300" s="32">
        <f>IF(Tabla152[[#This Row],[Posición2]]=0,0,0.975^(Tabla152[[#This Row],[Posición2]]-1)*3000)</f>
        <v>0</v>
      </c>
      <c r="M300" s="31">
        <v>2</v>
      </c>
      <c r="N300" s="32">
        <f>IF(Tabla152[[#This Row],[Posición3]]=0,0,0.975^(Tabla152[[#This Row],[Posición3]]-1)*3000)</f>
        <v>2925</v>
      </c>
      <c r="O300" s="32"/>
      <c r="P300" s="32">
        <f>IF(Tabla152[[#This Row],[Posición4]]=0,0,0.975^(Tabla152[[#This Row],[Posición4]]-1)*3000)</f>
        <v>0</v>
      </c>
      <c r="Q300" s="32"/>
      <c r="R300" s="32">
        <f>IF(Tabla152[[#This Row],[Posición5]]=0,0,0.975^(Tabla152[[#This Row],[Posición5]]-1)*3000)</f>
        <v>0</v>
      </c>
      <c r="S300" s="32"/>
      <c r="T300" s="32">
        <f>IF(Tabla152[[#This Row],[Posición6]]=0,0,0.975^(Tabla152[[#This Row],[Posición6]]-1)*6000)</f>
        <v>0</v>
      </c>
      <c r="U300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301" spans="1:21" x14ac:dyDescent="0.35">
      <c r="A301" s="11"/>
      <c r="B301" s="30" t="s">
        <v>18</v>
      </c>
      <c r="C301" s="30" t="s">
        <v>451</v>
      </c>
      <c r="D301" s="32" t="s">
        <v>2</v>
      </c>
      <c r="E301" s="32" t="s">
        <v>883</v>
      </c>
      <c r="F301" s="31" t="s">
        <v>570</v>
      </c>
      <c r="G301" s="39">
        <v>24178</v>
      </c>
      <c r="H301" s="31" t="s">
        <v>873</v>
      </c>
      <c r="I301" s="32"/>
      <c r="J301" s="32">
        <f>IF(Tabla152[[#This Row],[Posicion 1]]=0,0,0.975^(Tabla152[[#This Row],[Posicion 1]]-1)*3000)</f>
        <v>0</v>
      </c>
      <c r="K301" s="32"/>
      <c r="L301" s="32">
        <f>IF(Tabla152[[#This Row],[Posición2]]=0,0,0.975^(Tabla152[[#This Row],[Posición2]]-1)*3000)</f>
        <v>0</v>
      </c>
      <c r="M301" s="31">
        <v>3</v>
      </c>
      <c r="N301" s="32">
        <f>IF(Tabla152[[#This Row],[Posición3]]=0,0,0.975^(Tabla152[[#This Row],[Posición3]]-1)*3000)</f>
        <v>2851.875</v>
      </c>
      <c r="O301" s="32"/>
      <c r="P301" s="32">
        <f>IF(Tabla152[[#This Row],[Posición4]]=0,0,0.975^(Tabla152[[#This Row],[Posición4]]-1)*3000)</f>
        <v>0</v>
      </c>
      <c r="Q301" s="32"/>
      <c r="R301" s="32">
        <f>IF(Tabla152[[#This Row],[Posición5]]=0,0,0.975^(Tabla152[[#This Row],[Posición5]]-1)*3000)</f>
        <v>0</v>
      </c>
      <c r="S301" s="32"/>
      <c r="T301" s="32">
        <f>IF(Tabla152[[#This Row],[Posición6]]=0,0,0.975^(Tabla152[[#This Row],[Posición6]]-1)*6000)</f>
        <v>0</v>
      </c>
      <c r="U301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302" spans="1:21" x14ac:dyDescent="0.35">
      <c r="A302" s="11"/>
      <c r="B302" s="41" t="s">
        <v>676</v>
      </c>
      <c r="C302" s="41" t="s">
        <v>677</v>
      </c>
      <c r="D302" s="32" t="s">
        <v>2</v>
      </c>
      <c r="E302" s="32" t="s">
        <v>883</v>
      </c>
      <c r="F302" s="31" t="s">
        <v>607</v>
      </c>
      <c r="G302" s="34"/>
      <c r="H302" s="31" t="s">
        <v>873</v>
      </c>
      <c r="I302" s="32"/>
      <c r="J302" s="32">
        <f>IF(Tabla152[[#This Row],[Posicion 1]]=0,0,0.975^(Tabla152[[#This Row],[Posicion 1]]-1)*3000)</f>
        <v>0</v>
      </c>
      <c r="K302" s="32"/>
      <c r="L302" s="32">
        <f>IF(Tabla152[[#This Row],[Posición2]]=0,0,0.975^(Tabla152[[#This Row],[Posición2]]-1)*3000)</f>
        <v>0</v>
      </c>
      <c r="M302" s="32"/>
      <c r="N302" s="32">
        <f>IF(Tabla152[[#This Row],[Posición3]]=0,0,0.975^(Tabla152[[#This Row],[Posición3]]-1)*3000)</f>
        <v>0</v>
      </c>
      <c r="O302" s="42">
        <v>3</v>
      </c>
      <c r="P302" s="32">
        <f>IF(Tabla152[[#This Row],[Posición4]]=0,0,0.975^(Tabla152[[#This Row],[Posición4]]-1)*3000)</f>
        <v>2851.875</v>
      </c>
      <c r="Q302" s="32"/>
      <c r="R302" s="32">
        <f>IF(Tabla152[[#This Row],[Posición5]]=0,0,0.975^(Tabla152[[#This Row],[Posición5]]-1)*3000)</f>
        <v>0</v>
      </c>
      <c r="S302" s="32"/>
      <c r="T302" s="32">
        <f>IF(Tabla152[[#This Row],[Posición6]]=0,0,0.975^(Tabla152[[#This Row],[Posición6]]-1)*6000)</f>
        <v>0</v>
      </c>
      <c r="U302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303" spans="1:21" x14ac:dyDescent="0.35">
      <c r="A303" s="11"/>
      <c r="B303" s="30" t="s">
        <v>303</v>
      </c>
      <c r="C303" s="30" t="s">
        <v>452</v>
      </c>
      <c r="D303" s="32" t="s">
        <v>2</v>
      </c>
      <c r="E303" s="32" t="s">
        <v>883</v>
      </c>
      <c r="F303" s="31" t="s">
        <v>571</v>
      </c>
      <c r="G303" s="39">
        <v>23872</v>
      </c>
      <c r="H303" s="31" t="s">
        <v>873</v>
      </c>
      <c r="I303" s="32"/>
      <c r="J303" s="32">
        <f>IF(Tabla152[[#This Row],[Posicion 1]]=0,0,0.975^(Tabla152[[#This Row],[Posicion 1]]-1)*3000)</f>
        <v>0</v>
      </c>
      <c r="K303" s="32"/>
      <c r="L303" s="32">
        <f>IF(Tabla152[[#This Row],[Posición2]]=0,0,0.975^(Tabla152[[#This Row],[Posición2]]-1)*3000)</f>
        <v>0</v>
      </c>
      <c r="M303" s="31">
        <v>4</v>
      </c>
      <c r="N303" s="32">
        <f>IF(Tabla152[[#This Row],[Posición3]]=0,0,0.975^(Tabla152[[#This Row],[Posición3]]-1)*3000)</f>
        <v>2780.578125</v>
      </c>
      <c r="O303" s="32"/>
      <c r="P303" s="32">
        <f>IF(Tabla152[[#This Row],[Posición4]]=0,0,0.975^(Tabla152[[#This Row],[Posición4]]-1)*3000)</f>
        <v>0</v>
      </c>
      <c r="Q303" s="32"/>
      <c r="R303" s="32">
        <f>IF(Tabla152[[#This Row],[Posición5]]=0,0,0.975^(Tabla152[[#This Row],[Posición5]]-1)*3000)</f>
        <v>0</v>
      </c>
      <c r="S303" s="32"/>
      <c r="T303" s="32">
        <f>IF(Tabla152[[#This Row],[Posición6]]=0,0,0.975^(Tabla152[[#This Row],[Posición6]]-1)*6000)</f>
        <v>0</v>
      </c>
      <c r="U303" s="36">
        <f>SUM(Tabla152[[#This Row],[Puntaje]],Tabla152[[#This Row],[Puntaje2]],Tabla152[[#This Row],[Puntaje3]],Tabla152[[#This Row],[Puntaje4]],Tabla152[[#This Row],[puntaje5]],Tabla152[[#This Row],[Puntaje6]])</f>
        <v>2780.578125</v>
      </c>
    </row>
    <row r="304" spans="1:21" x14ac:dyDescent="0.35">
      <c r="A304" s="11"/>
      <c r="B304" s="30" t="s">
        <v>375</v>
      </c>
      <c r="C304" s="30" t="s">
        <v>453</v>
      </c>
      <c r="D304" s="32" t="s">
        <v>2</v>
      </c>
      <c r="E304" s="32" t="s">
        <v>883</v>
      </c>
      <c r="F304" s="31" t="s">
        <v>572</v>
      </c>
      <c r="G304" s="39">
        <v>24079</v>
      </c>
      <c r="H304" s="31" t="s">
        <v>873</v>
      </c>
      <c r="I304" s="32"/>
      <c r="J304" s="32">
        <f>IF(Tabla152[[#This Row],[Posicion 1]]=0,0,0.975^(Tabla152[[#This Row],[Posicion 1]]-1)*3000)</f>
        <v>0</v>
      </c>
      <c r="K304" s="32"/>
      <c r="L304" s="32">
        <f>IF(Tabla152[[#This Row],[Posición2]]=0,0,0.975^(Tabla152[[#This Row],[Posición2]]-1)*3000)</f>
        <v>0</v>
      </c>
      <c r="M304" s="31">
        <v>5</v>
      </c>
      <c r="N304" s="32">
        <f>IF(Tabla152[[#This Row],[Posición3]]=0,0,0.975^(Tabla152[[#This Row],[Posición3]]-1)*3000)</f>
        <v>2711.0636718749997</v>
      </c>
      <c r="O304" s="32"/>
      <c r="P304" s="32">
        <f>IF(Tabla152[[#This Row],[Posición4]]=0,0,0.975^(Tabla152[[#This Row],[Posición4]]-1)*3000)</f>
        <v>0</v>
      </c>
      <c r="Q304" s="32"/>
      <c r="R304" s="32">
        <f>IF(Tabla152[[#This Row],[Posición5]]=0,0,0.975^(Tabla152[[#This Row],[Posición5]]-1)*3000)</f>
        <v>0</v>
      </c>
      <c r="S304" s="32"/>
      <c r="T304" s="32">
        <f>IF(Tabla152[[#This Row],[Posición6]]=0,0,0.975^(Tabla152[[#This Row],[Posición6]]-1)*6000)</f>
        <v>0</v>
      </c>
      <c r="U304" s="36">
        <f>SUM(Tabla152[[#This Row],[Puntaje]],Tabla152[[#This Row],[Puntaje2]],Tabla152[[#This Row],[Puntaje3]],Tabla152[[#This Row],[Puntaje4]],Tabla152[[#This Row],[puntaje5]],Tabla152[[#This Row],[Puntaje6]])</f>
        <v>2711.0636718749997</v>
      </c>
    </row>
    <row r="305" spans="1:21" x14ac:dyDescent="0.35">
      <c r="A305" s="11"/>
      <c r="B305" s="30" t="s">
        <v>776</v>
      </c>
      <c r="C305" s="30" t="s">
        <v>777</v>
      </c>
      <c r="D305" s="31" t="s">
        <v>2</v>
      </c>
      <c r="E305" s="32" t="s">
        <v>883</v>
      </c>
      <c r="F305" s="33" t="s">
        <v>820</v>
      </c>
      <c r="G305" s="34">
        <v>23116</v>
      </c>
      <c r="H305" s="31" t="s">
        <v>874</v>
      </c>
      <c r="I305" s="32"/>
      <c r="J305" s="32">
        <f>IF(Tabla152[[#This Row],[Posicion 1]]=0,0,0.975^(Tabla152[[#This Row],[Posicion 1]]-1)*3000)</f>
        <v>0</v>
      </c>
      <c r="K305" s="32"/>
      <c r="L305" s="32">
        <f>IF(Tabla152[[#This Row],[Posición2]]=0,0,0.975^(Tabla152[[#This Row],[Posición2]]-1)*3000)</f>
        <v>0</v>
      </c>
      <c r="M305" s="32"/>
      <c r="N305" s="32">
        <f>IF(Tabla152[[#This Row],[Posición3]]=0,0,0.975^(Tabla152[[#This Row],[Posición3]]-1)*3000)</f>
        <v>0</v>
      </c>
      <c r="O305" s="32"/>
      <c r="P305" s="32">
        <f>IF(Tabla152[[#This Row],[Posición4]]=0,0,0.975^(Tabla152[[#This Row],[Posición4]]-1)*3000)</f>
        <v>0</v>
      </c>
      <c r="Q305" s="32"/>
      <c r="R305" s="32">
        <f>IF(Tabla152[[#This Row],[Posición5]]=0,0,0.975^(Tabla152[[#This Row],[Posición5]]-1)*3000)</f>
        <v>0</v>
      </c>
      <c r="S305" s="31">
        <v>1</v>
      </c>
      <c r="T305" s="32">
        <f>IF(Tabla152[[#This Row],[Posición6]]=0,0,0.975^(Tabla152[[#This Row],[Posición6]]-1)*6000)</f>
        <v>6000</v>
      </c>
      <c r="U305" s="36">
        <f>SUM(Tabla152[[#This Row],[Puntaje]],Tabla152[[#This Row],[Puntaje2]],Tabla152[[#This Row],[Puntaje3]],Tabla152[[#This Row],[Puntaje4]],Tabla152[[#This Row],[puntaje5]],Tabla152[[#This Row],[Puntaje6]])</f>
        <v>6000</v>
      </c>
    </row>
    <row r="306" spans="1:21" x14ac:dyDescent="0.35">
      <c r="A306" s="11"/>
      <c r="B306" s="17" t="s">
        <v>721</v>
      </c>
      <c r="C306" s="17" t="s">
        <v>778</v>
      </c>
      <c r="D306" s="18" t="s">
        <v>2</v>
      </c>
      <c r="E306" s="11" t="s">
        <v>819</v>
      </c>
      <c r="F306" s="19" t="s">
        <v>819</v>
      </c>
      <c r="G306" s="20">
        <v>23204</v>
      </c>
      <c r="H306" s="18" t="s">
        <v>874</v>
      </c>
      <c r="I306" s="11"/>
      <c r="J306" s="11">
        <f>IF(Tabla152[[#This Row],[Posicion 1]]=0,0,0.975^(Tabla152[[#This Row],[Posicion 1]]-1)*3000)</f>
        <v>0</v>
      </c>
      <c r="K306" s="11"/>
      <c r="L306" s="11">
        <f>IF(Tabla152[[#This Row],[Posición2]]=0,0,0.975^(Tabla152[[#This Row],[Posición2]]-1)*3000)</f>
        <v>0</v>
      </c>
      <c r="M306" s="11"/>
      <c r="N306" s="11">
        <f>IF(Tabla152[[#This Row],[Posición3]]=0,0,0.975^(Tabla152[[#This Row],[Posición3]]-1)*3000)</f>
        <v>0</v>
      </c>
      <c r="O306" s="11"/>
      <c r="P306" s="11">
        <f>IF(Tabla152[[#This Row],[Posición4]]=0,0,0.975^(Tabla152[[#This Row],[Posición4]]-1)*3000)</f>
        <v>0</v>
      </c>
      <c r="Q306" s="11"/>
      <c r="R306" s="11">
        <f>IF(Tabla152[[#This Row],[Posición5]]=0,0,0.975^(Tabla152[[#This Row],[Posición5]]-1)*3000)</f>
        <v>0</v>
      </c>
      <c r="S306" s="18">
        <v>2</v>
      </c>
      <c r="T306" s="11">
        <f>IF(Tabla152[[#This Row],[Posición6]]=0,0,0.975^(Tabla152[[#This Row],[Posición6]]-1)*6000)</f>
        <v>5850</v>
      </c>
      <c r="U306" s="29">
        <f>SUM(Tabla152[[#This Row],[Puntaje]],Tabla152[[#This Row],[Puntaje2]],Tabla152[[#This Row],[Puntaje3]],Tabla152[[#This Row],[Puntaje4]],Tabla152[[#This Row],[puntaje5]],Tabla152[[#This Row],[Puntaje6]])</f>
        <v>5850</v>
      </c>
    </row>
    <row r="307" spans="1:21" x14ac:dyDescent="0.35">
      <c r="A307" s="11"/>
      <c r="B307" s="30" t="s">
        <v>376</v>
      </c>
      <c r="C307" s="30" t="s">
        <v>410</v>
      </c>
      <c r="D307" s="32" t="s">
        <v>2</v>
      </c>
      <c r="E307" s="32" t="s">
        <v>883</v>
      </c>
      <c r="F307" s="31" t="s">
        <v>534</v>
      </c>
      <c r="G307" s="39">
        <v>23443</v>
      </c>
      <c r="H307" s="31" t="s">
        <v>874</v>
      </c>
      <c r="I307" s="32"/>
      <c r="J307" s="32">
        <f>IF(Tabla152[[#This Row],[Posicion 1]]=0,0,0.975^(Tabla152[[#This Row],[Posicion 1]]-1)*3000)</f>
        <v>0</v>
      </c>
      <c r="K307" s="32"/>
      <c r="L307" s="32">
        <f>IF(Tabla152[[#This Row],[Posición2]]=0,0,0.975^(Tabla152[[#This Row],[Posición2]]-1)*3000)</f>
        <v>0</v>
      </c>
      <c r="M307" s="31">
        <v>1</v>
      </c>
      <c r="N307" s="32">
        <f>IF(Tabla152[[#This Row],[Posición3]]=0,0,0.975^(Tabla152[[#This Row],[Posición3]]-1)*3000)</f>
        <v>3000</v>
      </c>
      <c r="O307" s="32"/>
      <c r="P307" s="32">
        <f>IF(Tabla152[[#This Row],[Posición4]]=0,0,0.975^(Tabla152[[#This Row],[Posición4]]-1)*3000)</f>
        <v>0</v>
      </c>
      <c r="Q307" s="32"/>
      <c r="R307" s="32">
        <f>IF(Tabla152[[#This Row],[Posición5]]=0,0,0.975^(Tabla152[[#This Row],[Posición5]]-1)*3000)</f>
        <v>0</v>
      </c>
      <c r="S307" s="32"/>
      <c r="T307" s="32">
        <f>IF(Tabla152[[#This Row],[Posición6]]=0,0,0.975^(Tabla152[[#This Row],[Posición6]]-1)*6000)</f>
        <v>0</v>
      </c>
      <c r="U307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308" spans="1:21" x14ac:dyDescent="0.35">
      <c r="A308" s="11"/>
      <c r="B308" s="41" t="s">
        <v>689</v>
      </c>
      <c r="C308" s="41" t="s">
        <v>690</v>
      </c>
      <c r="D308" s="32" t="s">
        <v>2</v>
      </c>
      <c r="E308" s="32" t="s">
        <v>883</v>
      </c>
      <c r="F308" s="31" t="s">
        <v>614</v>
      </c>
      <c r="G308" s="34"/>
      <c r="H308" s="31" t="s">
        <v>874</v>
      </c>
      <c r="I308" s="32"/>
      <c r="J308" s="32">
        <f>IF(Tabla152[[#This Row],[Posicion 1]]=0,0,0.975^(Tabla152[[#This Row],[Posicion 1]]-1)*3000)</f>
        <v>0</v>
      </c>
      <c r="K308" s="32"/>
      <c r="L308" s="32">
        <f>IF(Tabla152[[#This Row],[Posición2]]=0,0,0.975^(Tabla152[[#This Row],[Posición2]]-1)*3000)</f>
        <v>0</v>
      </c>
      <c r="M308" s="32"/>
      <c r="N308" s="32">
        <f>IF(Tabla152[[#This Row],[Posición3]]=0,0,0.975^(Tabla152[[#This Row],[Posición3]]-1)*3000)</f>
        <v>0</v>
      </c>
      <c r="O308" s="42">
        <v>1</v>
      </c>
      <c r="P308" s="32">
        <f>IF(Tabla152[[#This Row],[Posición4]]=0,0,0.975^(Tabla152[[#This Row],[Posición4]]-1)*3000)</f>
        <v>3000</v>
      </c>
      <c r="Q308" s="32"/>
      <c r="R308" s="32">
        <f>IF(Tabla152[[#This Row],[Posición5]]=0,0,0.975^(Tabla152[[#This Row],[Posición5]]-1)*3000)</f>
        <v>0</v>
      </c>
      <c r="S308" s="32"/>
      <c r="T308" s="32">
        <f>IF(Tabla152[[#This Row],[Posición6]]=0,0,0.975^(Tabla152[[#This Row],[Posición6]]-1)*6000)</f>
        <v>0</v>
      </c>
      <c r="U308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309" spans="1:21" x14ac:dyDescent="0.35">
      <c r="A309" s="11"/>
      <c r="B309" s="30" t="s">
        <v>377</v>
      </c>
      <c r="C309" s="30" t="s">
        <v>454</v>
      </c>
      <c r="D309" s="32" t="s">
        <v>2</v>
      </c>
      <c r="E309" s="32" t="s">
        <v>883</v>
      </c>
      <c r="F309" s="31" t="s">
        <v>533</v>
      </c>
      <c r="G309" s="39">
        <v>22601</v>
      </c>
      <c r="H309" s="31" t="s">
        <v>874</v>
      </c>
      <c r="I309" s="32"/>
      <c r="J309" s="32">
        <f>IF(Tabla152[[#This Row],[Posicion 1]]=0,0,0.975^(Tabla152[[#This Row],[Posicion 1]]-1)*3000)</f>
        <v>0</v>
      </c>
      <c r="K309" s="32"/>
      <c r="L309" s="32">
        <f>IF(Tabla152[[#This Row],[Posición2]]=0,0,0.975^(Tabla152[[#This Row],[Posición2]]-1)*3000)</f>
        <v>0</v>
      </c>
      <c r="M309" s="31">
        <v>2</v>
      </c>
      <c r="N309" s="32">
        <f>IF(Tabla152[[#This Row],[Posición3]]=0,0,0.975^(Tabla152[[#This Row],[Posición3]]-1)*3000)</f>
        <v>2925</v>
      </c>
      <c r="O309" s="32"/>
      <c r="P309" s="32">
        <f>IF(Tabla152[[#This Row],[Posición4]]=0,0,0.975^(Tabla152[[#This Row],[Posición4]]-1)*3000)</f>
        <v>0</v>
      </c>
      <c r="Q309" s="32"/>
      <c r="R309" s="32">
        <f>IF(Tabla152[[#This Row],[Posición5]]=0,0,0.975^(Tabla152[[#This Row],[Posición5]]-1)*3000)</f>
        <v>0</v>
      </c>
      <c r="S309" s="32"/>
      <c r="T309" s="32">
        <f>IF(Tabla152[[#This Row],[Posición6]]=0,0,0.975^(Tabla152[[#This Row],[Posición6]]-1)*6000)</f>
        <v>0</v>
      </c>
      <c r="U309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310" spans="1:21" x14ac:dyDescent="0.35">
      <c r="A310" s="11"/>
      <c r="B310" s="30" t="s">
        <v>172</v>
      </c>
      <c r="C310" s="30" t="s">
        <v>451</v>
      </c>
      <c r="D310" s="32" t="s">
        <v>2</v>
      </c>
      <c r="E310" s="32" t="s">
        <v>883</v>
      </c>
      <c r="F310" s="31" t="s">
        <v>532</v>
      </c>
      <c r="G310" s="39">
        <v>23738</v>
      </c>
      <c r="H310" s="31" t="s">
        <v>874</v>
      </c>
      <c r="I310" s="32"/>
      <c r="J310" s="32">
        <f>IF(Tabla152[[#This Row],[Posicion 1]]=0,0,0.975^(Tabla152[[#This Row],[Posicion 1]]-1)*3000)</f>
        <v>0</v>
      </c>
      <c r="K310" s="32"/>
      <c r="L310" s="32">
        <f>IF(Tabla152[[#This Row],[Posición2]]=0,0,0.975^(Tabla152[[#This Row],[Posición2]]-1)*3000)</f>
        <v>0</v>
      </c>
      <c r="M310" s="31">
        <v>3</v>
      </c>
      <c r="N310" s="32">
        <f>IF(Tabla152[[#This Row],[Posición3]]=0,0,0.975^(Tabla152[[#This Row],[Posición3]]-1)*3000)</f>
        <v>2851.875</v>
      </c>
      <c r="O310" s="32"/>
      <c r="P310" s="32">
        <f>IF(Tabla152[[#This Row],[Posición4]]=0,0,0.975^(Tabla152[[#This Row],[Posición4]]-1)*3000)</f>
        <v>0</v>
      </c>
      <c r="Q310" s="32"/>
      <c r="R310" s="32">
        <f>IF(Tabla152[[#This Row],[Posición5]]=0,0,0.975^(Tabla152[[#This Row],[Posición5]]-1)*3000)</f>
        <v>0</v>
      </c>
      <c r="S310" s="32"/>
      <c r="T310" s="32">
        <f>IF(Tabla152[[#This Row],[Posición6]]=0,0,0.975^(Tabla152[[#This Row],[Posición6]]-1)*6000)</f>
        <v>0</v>
      </c>
      <c r="U310" s="36">
        <f>SUM(Tabla152[[#This Row],[Puntaje]],Tabla152[[#This Row],[Puntaje2]],Tabla152[[#This Row],[Puntaje3]],Tabla152[[#This Row],[Puntaje4]],Tabla152[[#This Row],[puntaje5]],Tabla152[[#This Row],[Puntaje6]])</f>
        <v>2851.875</v>
      </c>
    </row>
    <row r="311" spans="1:21" x14ac:dyDescent="0.35">
      <c r="A311" s="11"/>
      <c r="B311" s="30" t="s">
        <v>378</v>
      </c>
      <c r="C311" s="30" t="s">
        <v>455</v>
      </c>
      <c r="D311" s="32" t="s">
        <v>2</v>
      </c>
      <c r="E311" s="32" t="s">
        <v>883</v>
      </c>
      <c r="F311" s="31" t="s">
        <v>531</v>
      </c>
      <c r="G311" s="39">
        <v>19645</v>
      </c>
      <c r="H311" s="31" t="s">
        <v>875</v>
      </c>
      <c r="I311" s="32"/>
      <c r="J311" s="32">
        <f>IF(Tabla152[[#This Row],[Posicion 1]]=0,0,0.975^(Tabla152[[#This Row],[Posicion 1]]-1)*3000)</f>
        <v>0</v>
      </c>
      <c r="K311" s="32"/>
      <c r="L311" s="32">
        <f>IF(Tabla152[[#This Row],[Posición2]]=0,0,0.975^(Tabla152[[#This Row],[Posición2]]-1)*3000)</f>
        <v>0</v>
      </c>
      <c r="M311" s="31">
        <v>1</v>
      </c>
      <c r="N311" s="32">
        <f>IF(Tabla152[[#This Row],[Posición3]]=0,0,0.975^(Tabla152[[#This Row],[Posición3]]-1)*3000)</f>
        <v>3000</v>
      </c>
      <c r="O311" s="32"/>
      <c r="P311" s="32">
        <f>IF(Tabla152[[#This Row],[Posición4]]=0,0,0.975^(Tabla152[[#This Row],[Posición4]]-1)*3000)</f>
        <v>0</v>
      </c>
      <c r="Q311" s="32"/>
      <c r="R311" s="32">
        <f>IF(Tabla152[[#This Row],[Posición5]]=0,0,0.975^(Tabla152[[#This Row],[Posición5]]-1)*3000)</f>
        <v>0</v>
      </c>
      <c r="S311" s="32"/>
      <c r="T311" s="32">
        <f>IF(Tabla152[[#This Row],[Posición6]]=0,0,0.975^(Tabla152[[#This Row],[Posición6]]-1)*6000)</f>
        <v>0</v>
      </c>
      <c r="U311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312" spans="1:21" x14ac:dyDescent="0.35">
      <c r="A312" s="11"/>
      <c r="B312" s="30" t="s">
        <v>77</v>
      </c>
      <c r="C312" s="30" t="s">
        <v>379</v>
      </c>
      <c r="D312" s="32" t="s">
        <v>2</v>
      </c>
      <c r="E312" s="32" t="s">
        <v>883</v>
      </c>
      <c r="F312" s="31" t="s">
        <v>530</v>
      </c>
      <c r="G312" s="39">
        <v>20881</v>
      </c>
      <c r="H312" s="31" t="s">
        <v>875</v>
      </c>
      <c r="I312" s="32"/>
      <c r="J312" s="32">
        <f>IF(Tabla152[[#This Row],[Posicion 1]]=0,0,0.975^(Tabla152[[#This Row],[Posicion 1]]-1)*3000)</f>
        <v>0</v>
      </c>
      <c r="K312" s="32"/>
      <c r="L312" s="32">
        <f>IF(Tabla152[[#This Row],[Posición2]]=0,0,0.975^(Tabla152[[#This Row],[Posición2]]-1)*3000)</f>
        <v>0</v>
      </c>
      <c r="M312" s="31">
        <v>2</v>
      </c>
      <c r="N312" s="32">
        <f>IF(Tabla152[[#This Row],[Posición3]]=0,0,0.975^(Tabla152[[#This Row],[Posición3]]-1)*3000)</f>
        <v>2925</v>
      </c>
      <c r="O312" s="32"/>
      <c r="P312" s="32">
        <f>IF(Tabla152[[#This Row],[Posición4]]=0,0,0.975^(Tabla152[[#This Row],[Posición4]]-1)*3000)</f>
        <v>0</v>
      </c>
      <c r="Q312" s="32"/>
      <c r="R312" s="32">
        <f>IF(Tabla152[[#This Row],[Posición5]]=0,0,0.975^(Tabla152[[#This Row],[Posición5]]-1)*3000)</f>
        <v>0</v>
      </c>
      <c r="S312" s="32"/>
      <c r="T312" s="32">
        <f>IF(Tabla152[[#This Row],[Posición6]]=0,0,0.975^(Tabla152[[#This Row],[Posición6]]-1)*6000)</f>
        <v>0</v>
      </c>
      <c r="U312" s="36">
        <f>SUM(Tabla152[[#This Row],[Puntaje]],Tabla152[[#This Row],[Puntaje2]],Tabla152[[#This Row],[Puntaje3]],Tabla152[[#This Row],[Puntaje4]],Tabla152[[#This Row],[puntaje5]],Tabla152[[#This Row],[Puntaje6]])</f>
        <v>2925</v>
      </c>
    </row>
    <row r="313" spans="1:21" x14ac:dyDescent="0.35">
      <c r="A313" s="11"/>
      <c r="B313" s="41" t="s">
        <v>716</v>
      </c>
      <c r="C313" s="41" t="s">
        <v>717</v>
      </c>
      <c r="D313" s="32" t="s">
        <v>2</v>
      </c>
      <c r="E313" s="32" t="s">
        <v>883</v>
      </c>
      <c r="F313" s="31" t="s">
        <v>629</v>
      </c>
      <c r="G313" s="34"/>
      <c r="H313" s="31" t="s">
        <v>875</v>
      </c>
      <c r="I313" s="32"/>
      <c r="J313" s="32">
        <f>IF(Tabla152[[#This Row],[Posicion 1]]=0,0,0.975^(Tabla152[[#This Row],[Posicion 1]]-1)*3000)</f>
        <v>0</v>
      </c>
      <c r="K313" s="32"/>
      <c r="L313" s="32">
        <f>IF(Tabla152[[#This Row],[Posición2]]=0,0,0.975^(Tabla152[[#This Row],[Posición2]]-1)*3000)</f>
        <v>0</v>
      </c>
      <c r="M313" s="32"/>
      <c r="N313" s="32">
        <f>IF(Tabla152[[#This Row],[Posición3]]=0,0,0.975^(Tabla152[[#This Row],[Posición3]]-1)*3000)</f>
        <v>0</v>
      </c>
      <c r="O313" s="42">
        <v>1</v>
      </c>
      <c r="P313" s="32">
        <f>IF(Tabla152[[#This Row],[Posición4]]=0,0,0.975^(Tabla152[[#This Row],[Posición4]]-1)*3000)</f>
        <v>3000</v>
      </c>
      <c r="Q313" s="32"/>
      <c r="R313" s="32">
        <f>IF(Tabla152[[#This Row],[Posición5]]=0,0,0.975^(Tabla152[[#This Row],[Posición5]]-1)*3000)</f>
        <v>0</v>
      </c>
      <c r="S313" s="32"/>
      <c r="T313" s="32">
        <f>IF(Tabla152[[#This Row],[Posición6]]=0,0,0.975^(Tabla152[[#This Row],[Posición6]]-1)*6000)</f>
        <v>0</v>
      </c>
      <c r="U313" s="36">
        <f>SUM(Tabla152[[#This Row],[Puntaje]],Tabla152[[#This Row],[Puntaje2]],Tabla152[[#This Row],[Puntaje3]],Tabla152[[#This Row],[Puntaje4]],Tabla152[[#This Row],[puntaje5]],Tabla152[[#This Row],[Puntaje6]])</f>
        <v>3000</v>
      </c>
    </row>
    <row r="314" spans="1:21" x14ac:dyDescent="0.35">
      <c r="A314" s="11"/>
      <c r="B314" s="17" t="s">
        <v>69</v>
      </c>
      <c r="C314" s="17" t="s">
        <v>735</v>
      </c>
      <c r="D314" s="18" t="s">
        <v>2</v>
      </c>
      <c r="E314" s="11" t="s">
        <v>723</v>
      </c>
      <c r="F314" s="19" t="s">
        <v>723</v>
      </c>
      <c r="G314" s="20">
        <v>39778</v>
      </c>
      <c r="H314" s="18" t="s">
        <v>876</v>
      </c>
      <c r="I314" s="11"/>
      <c r="J314" s="11">
        <f>IF(Tabla152[[#This Row],[Posicion 1]]=0,0,0.975^(Tabla152[[#This Row],[Posicion 1]]-1)*3000)</f>
        <v>0</v>
      </c>
      <c r="K314" s="11"/>
      <c r="L314" s="11">
        <f>IF(Tabla152[[#This Row],[Posición2]]=0,0,0.975^(Tabla152[[#This Row],[Posición2]]-1)*3000)</f>
        <v>0</v>
      </c>
      <c r="M314" s="11"/>
      <c r="N314" s="11">
        <f>IF(Tabla152[[#This Row],[Posición3]]=0,0,0.975^(Tabla152[[#This Row],[Posición3]]-1)*3000)</f>
        <v>0</v>
      </c>
      <c r="O314" s="11"/>
      <c r="P314" s="11">
        <f>IF(Tabla152[[#This Row],[Posición4]]=0,0,0.975^(Tabla152[[#This Row],[Posición4]]-1)*3000)</f>
        <v>0</v>
      </c>
      <c r="Q314" s="11">
        <v>1</v>
      </c>
      <c r="R314" s="11">
        <f>IF(Tabla152[[#This Row],[Posición5]]=0,0,0.975^(Tabla152[[#This Row],[Posición5]]-1)*3000)</f>
        <v>3000</v>
      </c>
      <c r="S314" s="18">
        <v>2</v>
      </c>
      <c r="T314" s="11">
        <f>IF(Tabla152[[#This Row],[Posición6]]=0,0,0.975^(Tabla152[[#This Row],[Posición6]]-1)*6000)</f>
        <v>5850</v>
      </c>
      <c r="U314" s="29">
        <f>SUM(Tabla152[[#This Row],[Puntaje]],Tabla152[[#This Row],[Puntaje2]],Tabla152[[#This Row],[Puntaje3]],Tabla152[[#This Row],[Puntaje4]],Tabla152[[#This Row],[puntaje5]],Tabla152[[#This Row],[Puntaje6]])</f>
        <v>8850</v>
      </c>
    </row>
    <row r="315" spans="1:21" x14ac:dyDescent="0.35">
      <c r="A315" s="11"/>
      <c r="B315" s="17" t="s">
        <v>285</v>
      </c>
      <c r="C315" s="17" t="s">
        <v>399</v>
      </c>
      <c r="D315" s="11" t="s">
        <v>2</v>
      </c>
      <c r="E315" s="11" t="s">
        <v>511</v>
      </c>
      <c r="F315" s="18" t="s">
        <v>511</v>
      </c>
      <c r="G315" s="10">
        <v>39149</v>
      </c>
      <c r="H315" s="18" t="s">
        <v>876</v>
      </c>
      <c r="I315" s="11"/>
      <c r="J315" s="11">
        <f>IF(Tabla152[[#This Row],[Posicion 1]]=0,0,0.975^(Tabla152[[#This Row],[Posicion 1]]-1)*3000)</f>
        <v>0</v>
      </c>
      <c r="K315" s="11"/>
      <c r="L315" s="11">
        <f>IF(Tabla152[[#This Row],[Posición2]]=0,0,0.975^(Tabla152[[#This Row],[Posición2]]-1)*3000)</f>
        <v>0</v>
      </c>
      <c r="M315" s="18">
        <v>4</v>
      </c>
      <c r="N315" s="11">
        <f>IF(Tabla152[[#This Row],[Posición3]]=0,0,0.975^(Tabla152[[#This Row],[Posición3]]-1)*3000)</f>
        <v>2780.578125</v>
      </c>
      <c r="O315" s="11">
        <v>1</v>
      </c>
      <c r="P315" s="11">
        <f>IF(Tabla152[[#This Row],[Posición4]]=0,0,0.975^(Tabla152[[#This Row],[Posición4]]-1)*3000)</f>
        <v>3000</v>
      </c>
      <c r="Q315" s="11">
        <v>2</v>
      </c>
      <c r="R315" s="11">
        <f>IF(Tabla152[[#This Row],[Posición5]]=0,0,0.975^(Tabla152[[#This Row],[Posición5]]-1)*3000)</f>
        <v>2925</v>
      </c>
      <c r="S315" s="11"/>
      <c r="T315" s="11">
        <f>IF(Tabla152[[#This Row],[Posición6]]=0,0,0.975^(Tabla152[[#This Row],[Posición6]]-1)*6000)</f>
        <v>0</v>
      </c>
      <c r="U315" s="29">
        <f>SUM(Tabla152[[#This Row],[Puntaje]],Tabla152[[#This Row],[Puntaje2]],Tabla152[[#This Row],[Puntaje3]],Tabla152[[#This Row],[Puntaje4]],Tabla152[[#This Row],[puntaje5]],Tabla152[[#This Row],[Puntaje6]])</f>
        <v>8705.578125</v>
      </c>
    </row>
    <row r="316" spans="1:21" x14ac:dyDescent="0.35">
      <c r="A316" s="11"/>
      <c r="B316" s="17" t="s">
        <v>220</v>
      </c>
      <c r="C316" s="17" t="s">
        <v>734</v>
      </c>
      <c r="D316" s="18" t="s">
        <v>2</v>
      </c>
      <c r="E316" s="11" t="s">
        <v>786</v>
      </c>
      <c r="F316" s="19" t="s">
        <v>786</v>
      </c>
      <c r="G316" s="20">
        <v>39389</v>
      </c>
      <c r="H316" s="18" t="s">
        <v>876</v>
      </c>
      <c r="I316" s="11"/>
      <c r="J316" s="11">
        <f>IF(Tabla152[[#This Row],[Posicion 1]]=0,0,0.975^(Tabla152[[#This Row],[Posicion 1]]-1)*3000)</f>
        <v>0</v>
      </c>
      <c r="K316" s="11"/>
      <c r="L316" s="11">
        <f>IF(Tabla152[[#This Row],[Posición2]]=0,0,0.975^(Tabla152[[#This Row],[Posición2]]-1)*3000)</f>
        <v>0</v>
      </c>
      <c r="M316" s="11"/>
      <c r="N316" s="11">
        <f>IF(Tabla152[[#This Row],[Posición3]]=0,0,0.975^(Tabla152[[#This Row],[Posición3]]-1)*3000)</f>
        <v>0</v>
      </c>
      <c r="O316" s="11"/>
      <c r="P316" s="11">
        <f>IF(Tabla152[[#This Row],[Posición4]]=0,0,0.975^(Tabla152[[#This Row],[Posición4]]-1)*3000)</f>
        <v>0</v>
      </c>
      <c r="Q316" s="11"/>
      <c r="R316" s="11">
        <f>IF(Tabla152[[#This Row],[Posición5]]=0,0,0.975^(Tabla152[[#This Row],[Posición5]]-1)*3000)</f>
        <v>0</v>
      </c>
      <c r="S316" s="18">
        <v>1</v>
      </c>
      <c r="T316" s="11">
        <f>IF(Tabla152[[#This Row],[Posición6]]=0,0,0.975^(Tabla152[[#This Row],[Posición6]]-1)*6000)</f>
        <v>6000</v>
      </c>
      <c r="U316" s="29">
        <f>SUM(Tabla152[[#This Row],[Puntaje]],Tabla152[[#This Row],[Puntaje2]],Tabla152[[#This Row],[Puntaje3]],Tabla152[[#This Row],[Puntaje4]],Tabla152[[#This Row],[puntaje5]],Tabla152[[#This Row],[Puntaje6]])</f>
        <v>6000</v>
      </c>
    </row>
    <row r="317" spans="1:21" x14ac:dyDescent="0.35">
      <c r="A317" s="11"/>
      <c r="B317" s="17" t="s">
        <v>293</v>
      </c>
      <c r="C317" s="17" t="s">
        <v>736</v>
      </c>
      <c r="D317" s="18" t="s">
        <v>2</v>
      </c>
      <c r="E317" s="11" t="s">
        <v>787</v>
      </c>
      <c r="F317" s="19" t="s">
        <v>787</v>
      </c>
      <c r="G317" s="20">
        <v>39389</v>
      </c>
      <c r="H317" s="18" t="s">
        <v>876</v>
      </c>
      <c r="I317" s="11"/>
      <c r="J317" s="11">
        <f>IF(Tabla152[[#This Row],[Posicion 1]]=0,0,0.975^(Tabla152[[#This Row],[Posicion 1]]-1)*3000)</f>
        <v>0</v>
      </c>
      <c r="K317" s="11"/>
      <c r="L317" s="11">
        <f>IF(Tabla152[[#This Row],[Posición2]]=0,0,0.975^(Tabla152[[#This Row],[Posición2]]-1)*3000)</f>
        <v>0</v>
      </c>
      <c r="M317" s="11"/>
      <c r="N317" s="11">
        <f>IF(Tabla152[[#This Row],[Posición3]]=0,0,0.975^(Tabla152[[#This Row],[Posición3]]-1)*3000)</f>
        <v>0</v>
      </c>
      <c r="O317" s="11"/>
      <c r="P317" s="11">
        <f>IF(Tabla152[[#This Row],[Posición4]]=0,0,0.975^(Tabla152[[#This Row],[Posición4]]-1)*3000)</f>
        <v>0</v>
      </c>
      <c r="Q317" s="11"/>
      <c r="R317" s="11">
        <f>IF(Tabla152[[#This Row],[Posición5]]=0,0,0.975^(Tabla152[[#This Row],[Posición5]]-1)*3000)</f>
        <v>0</v>
      </c>
      <c r="S317" s="18">
        <v>5</v>
      </c>
      <c r="T317" s="11">
        <f>IF(Tabla152[[#This Row],[Posición6]]=0,0,0.975^(Tabla152[[#This Row],[Posición6]]-1)*6000)</f>
        <v>5422.1273437499995</v>
      </c>
      <c r="U317" s="29">
        <f>SUM(Tabla152[[#This Row],[Puntaje]],Tabla152[[#This Row],[Puntaje2]],Tabla152[[#This Row],[Puntaje3]],Tabla152[[#This Row],[Puntaje4]],Tabla152[[#This Row],[puntaje5]],Tabla152[[#This Row],[Puntaje6]])</f>
        <v>5422.1273437499995</v>
      </c>
    </row>
    <row r="318" spans="1:21" x14ac:dyDescent="0.35">
      <c r="A318" s="11"/>
      <c r="B318" s="17" t="s">
        <v>721</v>
      </c>
      <c r="C318" s="17" t="s">
        <v>737</v>
      </c>
      <c r="D318" s="18" t="s">
        <v>2</v>
      </c>
      <c r="E318" s="11" t="s">
        <v>788</v>
      </c>
      <c r="F318" s="19" t="s">
        <v>788</v>
      </c>
      <c r="G318" s="20">
        <v>39640</v>
      </c>
      <c r="H318" s="18" t="s">
        <v>876</v>
      </c>
      <c r="I318" s="11"/>
      <c r="J318" s="11">
        <f>IF(Tabla152[[#This Row],[Posicion 1]]=0,0,0.975^(Tabla152[[#This Row],[Posicion 1]]-1)*3000)</f>
        <v>0</v>
      </c>
      <c r="K318" s="11"/>
      <c r="L318" s="11">
        <f>IF(Tabla152[[#This Row],[Posición2]]=0,0,0.975^(Tabla152[[#This Row],[Posición2]]-1)*3000)</f>
        <v>0</v>
      </c>
      <c r="M318" s="11"/>
      <c r="N318" s="11">
        <f>IF(Tabla152[[#This Row],[Posición3]]=0,0,0.975^(Tabla152[[#This Row],[Posición3]]-1)*3000)</f>
        <v>0</v>
      </c>
      <c r="O318" s="11"/>
      <c r="P318" s="11">
        <f>IF(Tabla152[[#This Row],[Posición4]]=0,0,0.975^(Tabla152[[#This Row],[Posición4]]-1)*3000)</f>
        <v>0</v>
      </c>
      <c r="Q318" s="11"/>
      <c r="R318" s="11">
        <f>IF(Tabla152[[#This Row],[Posición5]]=0,0,0.975^(Tabla152[[#This Row],[Posición5]]-1)*3000)</f>
        <v>0</v>
      </c>
      <c r="S318" s="18">
        <v>6</v>
      </c>
      <c r="T318" s="11">
        <f>IF(Tabla152[[#This Row],[Posición6]]=0,0,0.975^(Tabla152[[#This Row],[Posición6]]-1)*6000)</f>
        <v>5286.5741601562495</v>
      </c>
      <c r="U318" s="29">
        <f>SUM(Tabla152[[#This Row],[Puntaje]],Tabla152[[#This Row],[Puntaje2]],Tabla152[[#This Row],[Puntaje3]],Tabla152[[#This Row],[Puntaje4]],Tabla152[[#This Row],[puntaje5]],Tabla152[[#This Row],[Puntaje6]])</f>
        <v>5286.5741601562495</v>
      </c>
    </row>
    <row r="319" spans="1:21" x14ac:dyDescent="0.35">
      <c r="A319" s="11"/>
      <c r="B319" s="17" t="s">
        <v>738</v>
      </c>
      <c r="C319" s="17" t="s">
        <v>739</v>
      </c>
      <c r="D319" s="18" t="s">
        <v>2</v>
      </c>
      <c r="E319" s="11" t="s">
        <v>789</v>
      </c>
      <c r="F319" s="19" t="s">
        <v>789</v>
      </c>
      <c r="G319" s="20">
        <v>40120</v>
      </c>
      <c r="H319" s="18" t="s">
        <v>876</v>
      </c>
      <c r="I319" s="11"/>
      <c r="J319" s="11">
        <f>IF(Tabla152[[#This Row],[Posicion 1]]=0,0,0.975^(Tabla152[[#This Row],[Posicion 1]]-1)*3000)</f>
        <v>0</v>
      </c>
      <c r="K319" s="11"/>
      <c r="L319" s="11">
        <f>IF(Tabla152[[#This Row],[Posición2]]=0,0,0.975^(Tabla152[[#This Row],[Posición2]]-1)*3000)</f>
        <v>0</v>
      </c>
      <c r="M319" s="11"/>
      <c r="N319" s="11">
        <f>IF(Tabla152[[#This Row],[Posición3]]=0,0,0.975^(Tabla152[[#This Row],[Posición3]]-1)*3000)</f>
        <v>0</v>
      </c>
      <c r="O319" s="11"/>
      <c r="P319" s="11">
        <f>IF(Tabla152[[#This Row],[Posición4]]=0,0,0.975^(Tabla152[[#This Row],[Posición4]]-1)*3000)</f>
        <v>0</v>
      </c>
      <c r="Q319" s="11"/>
      <c r="R319" s="11">
        <f>IF(Tabla152[[#This Row],[Posición5]]=0,0,0.975^(Tabla152[[#This Row],[Posición5]]-1)*3000)</f>
        <v>0</v>
      </c>
      <c r="S319" s="18">
        <v>11</v>
      </c>
      <c r="T319" s="11">
        <f>IF(Tabla152[[#This Row],[Posición6]]=0,0,0.975^(Tabla152[[#This Row],[Posición6]]-1)*6000)</f>
        <v>4657.9777251386249</v>
      </c>
      <c r="U319" s="29">
        <f>SUM(Tabla152[[#This Row],[Puntaje]],Tabla152[[#This Row],[Puntaje2]],Tabla152[[#This Row],[Puntaje3]],Tabla152[[#This Row],[Puntaje4]],Tabla152[[#This Row],[puntaje5]],Tabla152[[#This Row],[Puntaje6]])</f>
        <v>4657.9777251386249</v>
      </c>
    </row>
    <row r="320" spans="1:21" x14ac:dyDescent="0.35">
      <c r="A320" s="11"/>
      <c r="B320" s="17" t="s">
        <v>740</v>
      </c>
      <c r="C320" s="17" t="s">
        <v>741</v>
      </c>
      <c r="D320" s="18" t="s">
        <v>2</v>
      </c>
      <c r="E320" s="11" t="s">
        <v>790</v>
      </c>
      <c r="F320" s="19" t="s">
        <v>790</v>
      </c>
      <c r="G320" s="20">
        <v>39811</v>
      </c>
      <c r="H320" s="18" t="s">
        <v>876</v>
      </c>
      <c r="I320" s="11"/>
      <c r="J320" s="11">
        <f>IF(Tabla152[[#This Row],[Posicion 1]]=0,0,0.975^(Tabla152[[#This Row],[Posicion 1]]-1)*3000)</f>
        <v>0</v>
      </c>
      <c r="K320" s="11"/>
      <c r="L320" s="11">
        <f>IF(Tabla152[[#This Row],[Posición2]]=0,0,0.975^(Tabla152[[#This Row],[Posición2]]-1)*3000)</f>
        <v>0</v>
      </c>
      <c r="M320" s="11"/>
      <c r="N320" s="11">
        <f>IF(Tabla152[[#This Row],[Posición3]]=0,0,0.975^(Tabla152[[#This Row],[Posición3]]-1)*3000)</f>
        <v>0</v>
      </c>
      <c r="O320" s="11"/>
      <c r="P320" s="11">
        <f>IF(Tabla152[[#This Row],[Posición4]]=0,0,0.975^(Tabla152[[#This Row],[Posición4]]-1)*3000)</f>
        <v>0</v>
      </c>
      <c r="Q320" s="11"/>
      <c r="R320" s="11">
        <f>IF(Tabla152[[#This Row],[Posición5]]=0,0,0.975^(Tabla152[[#This Row],[Posición5]]-1)*3000)</f>
        <v>0</v>
      </c>
      <c r="S320" s="18">
        <v>17</v>
      </c>
      <c r="T320" s="11">
        <f>IF(Tabla152[[#This Row],[Posición6]]=0,0,0.975^(Tabla152[[#This Row],[Posición6]]-1)*6000)</f>
        <v>4001.5210105489523</v>
      </c>
      <c r="U320" s="29">
        <f>SUM(Tabla152[[#This Row],[Puntaje]],Tabla152[[#This Row],[Puntaje2]],Tabla152[[#This Row],[Puntaje3]],Tabla152[[#This Row],[Puntaje4]],Tabla152[[#This Row],[puntaje5]],Tabla152[[#This Row],[Puntaje6]])</f>
        <v>4001.5210105489523</v>
      </c>
    </row>
    <row r="321" spans="1:21" x14ac:dyDescent="0.35">
      <c r="A321" s="11"/>
      <c r="B321" s="17" t="s">
        <v>342</v>
      </c>
      <c r="C321" s="17" t="s">
        <v>398</v>
      </c>
      <c r="D321" s="11" t="s">
        <v>2</v>
      </c>
      <c r="E321" s="11" t="s">
        <v>509</v>
      </c>
      <c r="F321" s="18" t="s">
        <v>509</v>
      </c>
      <c r="G321" s="10">
        <v>39708</v>
      </c>
      <c r="H321" s="18" t="s">
        <v>876</v>
      </c>
      <c r="I321" s="11"/>
      <c r="J321" s="11">
        <f>IF(Tabla152[[#This Row],[Posicion 1]]=0,0,0.975^(Tabla152[[#This Row],[Posicion 1]]-1)*3000)</f>
        <v>0</v>
      </c>
      <c r="K321" s="11"/>
      <c r="L321" s="11">
        <f>IF(Tabla152[[#This Row],[Posición2]]=0,0,0.975^(Tabla152[[#This Row],[Posición2]]-1)*3000)</f>
        <v>0</v>
      </c>
      <c r="M321" s="18">
        <v>1</v>
      </c>
      <c r="N321" s="11">
        <f>IF(Tabla152[[#This Row],[Posición3]]=0,0,0.975^(Tabla152[[#This Row],[Posición3]]-1)*3000)</f>
        <v>3000</v>
      </c>
      <c r="O321" s="11"/>
      <c r="P321" s="11">
        <f>IF(Tabla152[[#This Row],[Posición4]]=0,0,0.975^(Tabla152[[#This Row],[Posición4]]-1)*3000)</f>
        <v>0</v>
      </c>
      <c r="Q321" s="11"/>
      <c r="R321" s="11">
        <f>IF(Tabla152[[#This Row],[Posición5]]=0,0,0.975^(Tabla152[[#This Row],[Posición5]]-1)*3000)</f>
        <v>0</v>
      </c>
      <c r="S321" s="11"/>
      <c r="T321" s="11">
        <f>IF(Tabla152[[#This Row],[Posición6]]=0,0,0.975^(Tabla152[[#This Row],[Posición6]]-1)*6000)</f>
        <v>0</v>
      </c>
      <c r="U321" s="29">
        <f>SUM(Tabla152[[#This Row],[Puntaje]],Tabla152[[#This Row],[Puntaje2]],Tabla152[[#This Row],[Puntaje3]],Tabla152[[#This Row],[Puntaje4]],Tabla152[[#This Row],[puntaje5]],Tabla152[[#This Row],[Puntaje6]])</f>
        <v>3000</v>
      </c>
    </row>
    <row r="322" spans="1:21" x14ac:dyDescent="0.35">
      <c r="A322" s="11"/>
      <c r="B322" s="17" t="s">
        <v>333</v>
      </c>
      <c r="C322" s="17" t="s">
        <v>81</v>
      </c>
      <c r="D322" s="11" t="s">
        <v>2</v>
      </c>
      <c r="E322" s="11" t="s">
        <v>510</v>
      </c>
      <c r="F322" s="18" t="s">
        <v>510</v>
      </c>
      <c r="G322" s="10">
        <v>39488</v>
      </c>
      <c r="H322" s="18" t="s">
        <v>876</v>
      </c>
      <c r="I322" s="11"/>
      <c r="J322" s="11">
        <f>IF(Tabla152[[#This Row],[Posicion 1]]=0,0,0.975^(Tabla152[[#This Row],[Posicion 1]]-1)*3000)</f>
        <v>0</v>
      </c>
      <c r="K322" s="11"/>
      <c r="L322" s="11">
        <f>IF(Tabla152[[#This Row],[Posición2]]=0,0,0.975^(Tabla152[[#This Row],[Posición2]]-1)*3000)</f>
        <v>0</v>
      </c>
      <c r="M322" s="18">
        <v>2</v>
      </c>
      <c r="N322" s="11">
        <f>IF(Tabla152[[#This Row],[Posición3]]=0,0,0.975^(Tabla152[[#This Row],[Posición3]]-1)*3000)</f>
        <v>2925</v>
      </c>
      <c r="O322" s="11"/>
      <c r="P322" s="11">
        <f>IF(Tabla152[[#This Row],[Posición4]]=0,0,0.975^(Tabla152[[#This Row],[Posición4]]-1)*3000)</f>
        <v>0</v>
      </c>
      <c r="Q322" s="11"/>
      <c r="R322" s="11">
        <f>IF(Tabla152[[#This Row],[Posición5]]=0,0,0.975^(Tabla152[[#This Row],[Posición5]]-1)*3000)</f>
        <v>0</v>
      </c>
      <c r="S322" s="11"/>
      <c r="T322" s="11">
        <f>IF(Tabla152[[#This Row],[Posición6]]=0,0,0.975^(Tabla152[[#This Row],[Posición6]]-1)*6000)</f>
        <v>0</v>
      </c>
      <c r="U322" s="29">
        <f>SUM(Tabla152[[#This Row],[Puntaje]],Tabla152[[#This Row],[Puntaje2]],Tabla152[[#This Row],[Puntaje3]],Tabla152[[#This Row],[Puntaje4]],Tabla152[[#This Row],[puntaje5]],Tabla152[[#This Row],[Puntaje6]])</f>
        <v>2925</v>
      </c>
    </row>
    <row r="323" spans="1:21" x14ac:dyDescent="0.35">
      <c r="A323" s="11"/>
      <c r="B323" s="30" t="s">
        <v>277</v>
      </c>
      <c r="C323" s="30" t="s">
        <v>244</v>
      </c>
      <c r="D323" s="32" t="s">
        <v>2</v>
      </c>
      <c r="E323" s="32" t="s">
        <v>883</v>
      </c>
      <c r="F323" s="31" t="s">
        <v>512</v>
      </c>
      <c r="G323" s="39">
        <v>39639</v>
      </c>
      <c r="H323" s="31" t="s">
        <v>876</v>
      </c>
      <c r="I323" s="32"/>
      <c r="J323" s="32">
        <f>IF(Tabla152[[#This Row],[Posicion 1]]=0,0,0.975^(Tabla152[[#This Row],[Posicion 1]]-1)*3000)</f>
        <v>0</v>
      </c>
      <c r="K323" s="32"/>
      <c r="L323" s="32">
        <f>IF(Tabla152[[#This Row],[Posición2]]=0,0,0.975^(Tabla152[[#This Row],[Posición2]]-1)*3000)</f>
        <v>0</v>
      </c>
      <c r="M323" s="31">
        <v>6</v>
      </c>
      <c r="N323" s="32">
        <f>IF(Tabla152[[#This Row],[Posición3]]=0,0,0.975^(Tabla152[[#This Row],[Posición3]]-1)*3000)</f>
        <v>2643.2870800781247</v>
      </c>
      <c r="O323" s="32"/>
      <c r="P323" s="32">
        <f>IF(Tabla152[[#This Row],[Posición4]]=0,0,0.975^(Tabla152[[#This Row],[Posición4]]-1)*3000)</f>
        <v>0</v>
      </c>
      <c r="Q323" s="32"/>
      <c r="R323" s="32">
        <f>IF(Tabla152[[#This Row],[Posición5]]=0,0,0.975^(Tabla152[[#This Row],[Posición5]]-1)*3000)</f>
        <v>0</v>
      </c>
      <c r="S323" s="32"/>
      <c r="T323" s="32">
        <f>IF(Tabla152[[#This Row],[Posición6]]=0,0,0.975^(Tabla152[[#This Row],[Posición6]]-1)*6000)</f>
        <v>0</v>
      </c>
      <c r="U323" s="36">
        <f>SUM(Tabla152[[#This Row],[Puntaje]],Tabla152[[#This Row],[Puntaje2]],Tabla152[[#This Row],[Puntaje3]],Tabla152[[#This Row],[Puntaje4]],Tabla152[[#This Row],[puntaje5]],Tabla152[[#This Row],[Puntaje6]])</f>
        <v>2643.2870800781247</v>
      </c>
    </row>
    <row r="324" spans="1:21" x14ac:dyDescent="0.35">
      <c r="A324" s="11"/>
      <c r="B324" s="30" t="s">
        <v>340</v>
      </c>
      <c r="C324" s="30" t="s">
        <v>396</v>
      </c>
      <c r="D324" s="32" t="s">
        <v>2</v>
      </c>
      <c r="E324" s="32" t="s">
        <v>883</v>
      </c>
      <c r="F324" s="31" t="s">
        <v>506</v>
      </c>
      <c r="G324" s="39">
        <v>39676</v>
      </c>
      <c r="H324" s="46" t="s">
        <v>876</v>
      </c>
      <c r="I324" s="32"/>
      <c r="J324" s="32">
        <f>IF(Tabla152[[#This Row],[Posicion 1]]=0,0,0.975^(Tabla152[[#This Row],[Posicion 1]]-1)*3000)</f>
        <v>0</v>
      </c>
      <c r="K324" s="32"/>
      <c r="L324" s="32">
        <f>IF(Tabla152[[#This Row],[Posición2]]=0,0,0.975^(Tabla152[[#This Row],[Posición2]]-1)*3000)</f>
        <v>0</v>
      </c>
      <c r="M324" s="31">
        <v>12</v>
      </c>
      <c r="N324" s="32">
        <f>IF(Tabla152[[#This Row],[Posición3]]=0,0,0.975^(Tabla152[[#This Row],[Posición3]]-1)*3000)</f>
        <v>2270.7641410050796</v>
      </c>
      <c r="O324" s="32"/>
      <c r="P324" s="32">
        <f>IF(Tabla152[[#This Row],[Posición4]]=0,0,0.975^(Tabla152[[#This Row],[Posición4]]-1)*3000)</f>
        <v>0</v>
      </c>
      <c r="Q324" s="32"/>
      <c r="R324" s="32">
        <f>IF(Tabla152[[#This Row],[Posición5]]=0,0,0.975^(Tabla152[[#This Row],[Posición5]]-1)*3000)</f>
        <v>0</v>
      </c>
      <c r="S324" s="32"/>
      <c r="T324" s="32">
        <f>IF(Tabla152[[#This Row],[Posición6]]=0,0,0.975^(Tabla152[[#This Row],[Posición6]]-1)*6000)</f>
        <v>0</v>
      </c>
      <c r="U324" s="36">
        <f>SUM(Tabla152[[#This Row],[Puntaje]],Tabla152[[#This Row],[Puntaje2]],Tabla152[[#This Row],[Puntaje3]],Tabla152[[#This Row],[Puntaje4]],Tabla152[[#This Row],[puntaje5]],Tabla152[[#This Row],[Puntaje6]])</f>
        <v>2270.7641410050796</v>
      </c>
    </row>
    <row r="325" spans="1:21" x14ac:dyDescent="0.35">
      <c r="F325" s="12"/>
    </row>
  </sheetData>
  <mergeCells count="7">
    <mergeCell ref="B1:U1"/>
    <mergeCell ref="I2:J2"/>
    <mergeCell ref="K2:L2"/>
    <mergeCell ref="M2:N2"/>
    <mergeCell ref="O2:P2"/>
    <mergeCell ref="Q2:R2"/>
    <mergeCell ref="S2:T2"/>
  </mergeCells>
  <phoneticPr fontId="10" type="noConversion"/>
  <conditionalFormatting sqref="F1:F1048576">
    <cfRule type="duplicateValues" dxfId="0" priority="1"/>
  </conditionalFormatting>
  <pageMargins left="1" right="1" top="1" bottom="1" header="0.5" footer="0.5"/>
  <pageSetup paperSize="9" scale="3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Ranking Triatlón Masculino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Svane</dc:creator>
  <cp:lastModifiedBy>Isaac Baeza</cp:lastModifiedBy>
  <cp:lastPrinted>2023-09-26T13:01:05Z</cp:lastPrinted>
  <dcterms:created xsi:type="dcterms:W3CDTF">2020-01-13T14:08:52Z</dcterms:created>
  <dcterms:modified xsi:type="dcterms:W3CDTF">2024-11-27T17:59:51Z</dcterms:modified>
</cp:coreProperties>
</file>