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f899f0fa94198c2/Escritorio/Mono/2024/Fechitri 2024/Ranking/"/>
    </mc:Choice>
  </mc:AlternateContent>
  <xr:revisionPtr revIDLastSave="499" documentId="13_ncr:1_{03ECEC3B-B798-48CF-AB70-AAB63DD93227}" xr6:coauthVersionLast="47" xr6:coauthVersionMax="47" xr10:uidLastSave="{D791E15B-92DA-426C-AEAC-65B2B2CCFE8C}"/>
  <bookViews>
    <workbookView xWindow="-110" yWindow="-110" windowWidth="19420" windowHeight="10300" tabRatio="674" xr2:uid="{00000000-000D-0000-FFFF-FFFF00000000}"/>
  </bookViews>
  <sheets>
    <sheet name="Ranking Triatlón Femenino" sheetId="43" r:id="rId1"/>
  </sheets>
  <definedNames>
    <definedName name="_xlnm._FilterDatabase" localSheetId="0" hidden="1">'Ranking Triatlón Femenino'!$B$3:$T$3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3" l="1"/>
  <c r="I86" i="43"/>
  <c r="I85" i="43"/>
  <c r="I84" i="43"/>
  <c r="I83" i="43"/>
  <c r="I81" i="43"/>
  <c r="I80" i="43"/>
  <c r="I79" i="43"/>
  <c r="I78" i="43"/>
  <c r="I77" i="43"/>
  <c r="I75" i="43"/>
  <c r="I74" i="43"/>
  <c r="I73" i="43"/>
  <c r="I72" i="43"/>
  <c r="I71" i="43"/>
  <c r="I70" i="43"/>
  <c r="I20" i="43"/>
  <c r="M4" i="43"/>
  <c r="I24" i="43"/>
  <c r="I30" i="43"/>
  <c r="I26" i="43"/>
  <c r="I25" i="43"/>
  <c r="I31" i="43"/>
  <c r="I27" i="43"/>
  <c r="I32" i="43"/>
  <c r="I33" i="43"/>
  <c r="I34" i="43"/>
  <c r="I35" i="43"/>
  <c r="I37" i="43"/>
  <c r="I40" i="43"/>
  <c r="I41" i="43"/>
  <c r="I42" i="43"/>
  <c r="I43" i="43"/>
  <c r="I44" i="43"/>
  <c r="I46" i="43"/>
  <c r="I47" i="43"/>
  <c r="I48" i="43"/>
  <c r="I49" i="43"/>
  <c r="I50" i="43"/>
  <c r="I51" i="43"/>
  <c r="I53" i="43"/>
  <c r="I54" i="43"/>
  <c r="I55" i="43"/>
  <c r="I57" i="43"/>
  <c r="I59" i="43"/>
  <c r="I68" i="43"/>
  <c r="I69" i="43"/>
  <c r="I76" i="43"/>
  <c r="I82" i="43"/>
  <c r="I88" i="43"/>
  <c r="I89" i="43"/>
  <c r="I90" i="43"/>
  <c r="I91" i="43"/>
  <c r="I92" i="43"/>
  <c r="I93" i="43"/>
  <c r="I94" i="43"/>
  <c r="I95" i="43"/>
  <c r="I97" i="43"/>
  <c r="I98" i="43"/>
  <c r="I100" i="43"/>
  <c r="I101" i="43"/>
  <c r="I103" i="43"/>
  <c r="I104" i="43"/>
  <c r="I106" i="43"/>
  <c r="I107" i="43"/>
  <c r="I108" i="43"/>
  <c r="I110" i="43"/>
  <c r="I111" i="43"/>
  <c r="I118" i="43"/>
  <c r="I119" i="43"/>
  <c r="I120" i="43"/>
  <c r="I121" i="43"/>
  <c r="O41" i="43"/>
  <c r="Q122" i="43"/>
  <c r="Q110" i="43"/>
  <c r="Q109" i="43"/>
  <c r="Q108" i="43"/>
  <c r="Q107" i="43"/>
  <c r="Q105" i="43"/>
  <c r="Q104" i="43"/>
  <c r="Q100" i="43"/>
  <c r="Q99" i="43"/>
  <c r="Q98" i="43"/>
  <c r="Q97" i="43"/>
  <c r="Q96" i="43"/>
  <c r="Q95" i="43"/>
  <c r="Q94" i="43"/>
  <c r="Q93" i="43"/>
  <c r="Q92" i="43"/>
  <c r="Q87" i="43"/>
  <c r="Q86" i="43"/>
  <c r="Q85" i="43"/>
  <c r="Q84" i="43"/>
  <c r="Q83" i="43"/>
  <c r="Q81" i="43"/>
  <c r="Q80" i="43"/>
  <c r="Q79" i="43"/>
  <c r="Q78" i="43"/>
  <c r="Q77" i="43"/>
  <c r="Q75" i="43"/>
  <c r="Q74" i="43"/>
  <c r="Q73" i="43"/>
  <c r="Q72" i="43"/>
  <c r="Q71" i="43"/>
  <c r="Q70" i="43"/>
  <c r="Q69" i="43"/>
  <c r="Q68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5" i="43"/>
  <c r="Q44" i="43"/>
  <c r="Q40" i="43"/>
  <c r="Q39" i="43"/>
  <c r="Q38" i="43"/>
  <c r="Q37" i="43"/>
  <c r="Q119" i="43"/>
  <c r="Q120" i="43"/>
  <c r="Q34" i="43"/>
  <c r="Q32" i="43"/>
  <c r="Q31" i="43"/>
  <c r="Q19" i="43"/>
  <c r="Q18" i="43"/>
  <c r="Q17" i="43"/>
  <c r="Q13" i="43"/>
  <c r="Q11" i="43"/>
  <c r="Q91" i="43"/>
  <c r="Q49" i="43"/>
  <c r="Q36" i="43"/>
  <c r="Q35" i="43"/>
  <c r="Q41" i="43"/>
  <c r="Q42" i="43"/>
  <c r="Q43" i="43"/>
  <c r="Q46" i="43"/>
  <c r="Q47" i="43"/>
  <c r="Q48" i="43"/>
  <c r="Q76" i="43"/>
  <c r="Q82" i="43"/>
  <c r="Q88" i="43"/>
  <c r="Q89" i="43"/>
  <c r="Q90" i="43"/>
  <c r="Q106" i="43"/>
  <c r="Q10" i="43"/>
  <c r="Q12" i="43"/>
  <c r="Q14" i="43"/>
  <c r="Q15" i="43"/>
  <c r="Q16" i="43"/>
  <c r="Q29" i="43"/>
  <c r="Q30" i="43"/>
  <c r="Q33" i="43"/>
  <c r="Q118" i="43"/>
  <c r="Q121" i="43"/>
  <c r="S38" i="43" l="1"/>
  <c r="T38" i="43" s="1"/>
  <c r="S70" i="43"/>
  <c r="T70" i="43" s="1"/>
  <c r="S45" i="43"/>
  <c r="T45" i="43" s="1"/>
  <c r="S52" i="43"/>
  <c r="T52" i="43" s="1"/>
  <c r="S73" i="43"/>
  <c r="T73" i="43" s="1"/>
  <c r="S56" i="43"/>
  <c r="T56" i="43" s="1"/>
  <c r="S39" i="43"/>
  <c r="T39" i="43" s="1"/>
  <c r="S75" i="43"/>
  <c r="T75" i="43" s="1"/>
  <c r="S78" i="43"/>
  <c r="T78" i="43" s="1"/>
  <c r="S58" i="43"/>
  <c r="T58" i="43" s="1"/>
  <c r="S60" i="43"/>
  <c r="T60" i="43" s="1"/>
  <c r="S79" i="43"/>
  <c r="T79" i="43" s="1"/>
  <c r="S61" i="43"/>
  <c r="T61" i="43" s="1"/>
  <c r="S80" i="43"/>
  <c r="T80" i="43" s="1"/>
  <c r="S62" i="43"/>
  <c r="T62" i="43" s="1"/>
  <c r="S96" i="43"/>
  <c r="T96" i="43" s="1"/>
  <c r="S81" i="43"/>
  <c r="T81" i="43" s="1"/>
  <c r="S99" i="43"/>
  <c r="T99" i="43" s="1"/>
  <c r="S83" i="43"/>
  <c r="T83" i="43" s="1"/>
  <c r="S84" i="43"/>
  <c r="T84" i="43" s="1"/>
  <c r="S105" i="43"/>
  <c r="T105" i="43" s="1"/>
  <c r="S63" i="43"/>
  <c r="T63" i="43" s="1"/>
  <c r="S85" i="43"/>
  <c r="T85" i="43" s="1"/>
  <c r="S86" i="43"/>
  <c r="T86" i="43" s="1"/>
  <c r="S87" i="43"/>
  <c r="T87" i="43" s="1"/>
  <c r="S64" i="43"/>
  <c r="T64" i="43" s="1"/>
  <c r="S109" i="43"/>
  <c r="T109" i="43" s="1"/>
  <c r="S8" i="43"/>
  <c r="S9" i="43"/>
  <c r="S28" i="43"/>
  <c r="S112" i="43"/>
  <c r="S115" i="43"/>
  <c r="S116" i="43"/>
  <c r="S117" i="43"/>
  <c r="S113" i="43"/>
  <c r="S114" i="43"/>
  <c r="S65" i="43"/>
  <c r="S66" i="43"/>
  <c r="S67" i="43"/>
  <c r="S102" i="43"/>
  <c r="S36" i="43"/>
  <c r="T36" i="43" s="1"/>
  <c r="S106" i="43"/>
  <c r="S35" i="43"/>
  <c r="S120" i="43"/>
  <c r="S54" i="43"/>
  <c r="S98" i="43"/>
  <c r="S101" i="43"/>
  <c r="S14" i="43"/>
  <c r="S22" i="43"/>
  <c r="S24" i="43"/>
  <c r="S26" i="43"/>
  <c r="S33" i="43"/>
  <c r="S49" i="43"/>
  <c r="S89" i="43"/>
  <c r="S13" i="43"/>
  <c r="S19" i="43"/>
  <c r="S44" i="43"/>
  <c r="S72" i="43"/>
  <c r="S77" i="43"/>
  <c r="S94" i="43"/>
  <c r="S4" i="43"/>
  <c r="S5" i="43"/>
  <c r="S15" i="43"/>
  <c r="S16" i="43"/>
  <c r="S30" i="43"/>
  <c r="S25" i="43"/>
  <c r="S91" i="43"/>
  <c r="S121" i="43"/>
  <c r="S41" i="43"/>
  <c r="T41" i="43" s="1"/>
  <c r="S43" i="43"/>
  <c r="S47" i="43"/>
  <c r="S48" i="43"/>
  <c r="S76" i="43"/>
  <c r="S6" i="43"/>
  <c r="S7" i="43"/>
  <c r="S18" i="43"/>
  <c r="S32" i="43"/>
  <c r="S34" i="43"/>
  <c r="S111" i="43"/>
  <c r="S37" i="43"/>
  <c r="S50" i="43"/>
  <c r="S53" i="43"/>
  <c r="S55" i="43"/>
  <c r="S57" i="43"/>
  <c r="S59" i="43"/>
  <c r="S68" i="43"/>
  <c r="S74" i="43"/>
  <c r="S92" i="43"/>
  <c r="S93" i="43"/>
  <c r="S95" i="43"/>
  <c r="S97" i="43"/>
  <c r="S100" i="43"/>
  <c r="S103" i="43"/>
  <c r="S104" i="43"/>
  <c r="S107" i="43"/>
  <c r="S108" i="43"/>
  <c r="S110" i="43"/>
  <c r="S12" i="43"/>
  <c r="S29" i="43"/>
  <c r="S11" i="43"/>
  <c r="S51" i="43"/>
  <c r="S71" i="43"/>
  <c r="Q4" i="43"/>
  <c r="Q5" i="43"/>
  <c r="Q20" i="43"/>
  <c r="Q21" i="43"/>
  <c r="Q22" i="43"/>
  <c r="Q23" i="43"/>
  <c r="Q24" i="43"/>
  <c r="Q26" i="43"/>
  <c r="Q25" i="43"/>
  <c r="Q27" i="43"/>
  <c r="Q6" i="43"/>
  <c r="Q7" i="43"/>
  <c r="Q111" i="43"/>
  <c r="Q101" i="43"/>
  <c r="Q103" i="43"/>
  <c r="Q8" i="43"/>
  <c r="Q9" i="43"/>
  <c r="Q112" i="43"/>
  <c r="Q115" i="43"/>
  <c r="Q116" i="43"/>
  <c r="Q117" i="43"/>
  <c r="Q113" i="43"/>
  <c r="Q114" i="43"/>
  <c r="Q65" i="43"/>
  <c r="Q66" i="43"/>
  <c r="Q102" i="43"/>
  <c r="S10" i="43"/>
  <c r="S20" i="43"/>
  <c r="S21" i="43"/>
  <c r="S23" i="43"/>
  <c r="S27" i="43"/>
  <c r="S118" i="43"/>
  <c r="S40" i="43"/>
  <c r="S42" i="43"/>
  <c r="S46" i="43"/>
  <c r="S82" i="43"/>
  <c r="S88" i="43"/>
  <c r="S90" i="43"/>
  <c r="S17" i="43"/>
  <c r="S31" i="43"/>
  <c r="S119" i="43"/>
  <c r="S69" i="43"/>
  <c r="T114" i="43" l="1"/>
  <c r="T115" i="43"/>
  <c r="T8" i="43"/>
  <c r="T102" i="43"/>
  <c r="T113" i="43"/>
  <c r="T66" i="43"/>
  <c r="T117" i="43"/>
  <c r="T112" i="43"/>
  <c r="T65" i="43"/>
  <c r="T116" i="43"/>
  <c r="T9" i="43"/>
  <c r="Q67" i="43"/>
  <c r="T67" i="43" s="1"/>
  <c r="Q28" i="43"/>
  <c r="T28" i="43" s="1"/>
  <c r="I5" i="43"/>
  <c r="K5" i="43"/>
  <c r="M5" i="43"/>
  <c r="O5" i="43"/>
  <c r="I4" i="43"/>
  <c r="K4" i="43"/>
  <c r="O4" i="43"/>
  <c r="I10" i="43"/>
  <c r="K10" i="43"/>
  <c r="M10" i="43"/>
  <c r="O10" i="43"/>
  <c r="I12" i="43"/>
  <c r="K12" i="43"/>
  <c r="M12" i="43"/>
  <c r="O12" i="43"/>
  <c r="I14" i="43"/>
  <c r="K14" i="43"/>
  <c r="M14" i="43"/>
  <c r="O14" i="43"/>
  <c r="I15" i="43"/>
  <c r="K15" i="43"/>
  <c r="M15" i="43"/>
  <c r="O15" i="43"/>
  <c r="I16" i="43"/>
  <c r="K16" i="43"/>
  <c r="M16" i="43"/>
  <c r="O16" i="43"/>
  <c r="I21" i="43"/>
  <c r="K21" i="43"/>
  <c r="M21" i="43"/>
  <c r="O21" i="43"/>
  <c r="K26" i="43"/>
  <c r="M26" i="43"/>
  <c r="O26" i="43"/>
  <c r="K20" i="43"/>
  <c r="M20" i="43"/>
  <c r="O20" i="43"/>
  <c r="K25" i="43"/>
  <c r="M25" i="43"/>
  <c r="O25" i="43"/>
  <c r="I22" i="43"/>
  <c r="K22" i="43"/>
  <c r="M22" i="43"/>
  <c r="O22" i="43"/>
  <c r="K27" i="43"/>
  <c r="M27" i="43"/>
  <c r="O27" i="43"/>
  <c r="I23" i="43"/>
  <c r="K23" i="43"/>
  <c r="M23" i="43"/>
  <c r="O23" i="43"/>
  <c r="K33" i="43"/>
  <c r="M33" i="43"/>
  <c r="O33" i="43"/>
  <c r="I29" i="43"/>
  <c r="K29" i="43"/>
  <c r="M29" i="43"/>
  <c r="O29" i="43"/>
  <c r="K30" i="43"/>
  <c r="M30" i="43"/>
  <c r="O30" i="43"/>
  <c r="K24" i="43"/>
  <c r="M24" i="43"/>
  <c r="O24" i="43"/>
  <c r="K106" i="43"/>
  <c r="M106" i="43"/>
  <c r="O106" i="43"/>
  <c r="K89" i="43"/>
  <c r="M89" i="43"/>
  <c r="O89" i="43"/>
  <c r="M82" i="43"/>
  <c r="O82" i="43"/>
  <c r="K90" i="43"/>
  <c r="M90" i="43"/>
  <c r="O90" i="43"/>
  <c r="M76" i="43"/>
  <c r="O76" i="43"/>
  <c r="M88" i="43"/>
  <c r="O88" i="43"/>
  <c r="K47" i="43"/>
  <c r="M47" i="43"/>
  <c r="O47" i="43"/>
  <c r="K48" i="43"/>
  <c r="M48" i="43"/>
  <c r="O48" i="43"/>
  <c r="K46" i="43"/>
  <c r="M46" i="43"/>
  <c r="O46" i="43"/>
  <c r="O42" i="43"/>
  <c r="T42" i="43" s="1"/>
  <c r="O43" i="43"/>
  <c r="T43" i="43" s="1"/>
  <c r="M35" i="43"/>
  <c r="T35" i="43" s="1"/>
  <c r="K121" i="43"/>
  <c r="M121" i="43"/>
  <c r="O121" i="43"/>
  <c r="K118" i="43"/>
  <c r="M118" i="43"/>
  <c r="O118" i="43"/>
  <c r="K91" i="43"/>
  <c r="M91" i="43"/>
  <c r="O91" i="43"/>
  <c r="K40" i="43"/>
  <c r="M40" i="43"/>
  <c r="O40" i="43"/>
  <c r="K49" i="43"/>
  <c r="M49" i="43"/>
  <c r="O49" i="43"/>
  <c r="I11" i="43"/>
  <c r="K11" i="43"/>
  <c r="M11" i="43"/>
  <c r="O11" i="43"/>
  <c r="I13" i="43"/>
  <c r="K13" i="43"/>
  <c r="M13" i="43"/>
  <c r="O13" i="43"/>
  <c r="I6" i="43"/>
  <c r="K6" i="43"/>
  <c r="M6" i="43"/>
  <c r="O6" i="43"/>
  <c r="I7" i="43"/>
  <c r="K7" i="43"/>
  <c r="M7" i="43"/>
  <c r="O7" i="43"/>
  <c r="I17" i="43"/>
  <c r="K17" i="43"/>
  <c r="M17" i="43"/>
  <c r="O17" i="43"/>
  <c r="I18" i="43"/>
  <c r="K18" i="43"/>
  <c r="M18" i="43"/>
  <c r="O18" i="43"/>
  <c r="I19" i="43"/>
  <c r="K19" i="43"/>
  <c r="M19" i="43"/>
  <c r="O19" i="43"/>
  <c r="K31" i="43"/>
  <c r="M31" i="43"/>
  <c r="O31" i="43"/>
  <c r="K32" i="43"/>
  <c r="M32" i="43"/>
  <c r="O32" i="43"/>
  <c r="K34" i="43"/>
  <c r="M34" i="43"/>
  <c r="O34" i="43"/>
  <c r="K111" i="43"/>
  <c r="M111" i="43"/>
  <c r="O111" i="43"/>
  <c r="K119" i="43"/>
  <c r="M119" i="43"/>
  <c r="O119" i="43"/>
  <c r="K37" i="43"/>
  <c r="M37" i="43"/>
  <c r="O37" i="43"/>
  <c r="M44" i="43"/>
  <c r="O44" i="43"/>
  <c r="K50" i="43"/>
  <c r="M50" i="43"/>
  <c r="O50" i="43"/>
  <c r="K53" i="43"/>
  <c r="M53" i="43"/>
  <c r="O53" i="43"/>
  <c r="M68" i="43"/>
  <c r="O68" i="43"/>
  <c r="M71" i="43"/>
  <c r="O71" i="43"/>
  <c r="K92" i="43"/>
  <c r="M92" i="43"/>
  <c r="O92" i="43"/>
  <c r="K94" i="43"/>
  <c r="M94" i="43"/>
  <c r="O94" i="43"/>
  <c r="K101" i="43"/>
  <c r="M101" i="43"/>
  <c r="O101" i="43"/>
  <c r="K103" i="43"/>
  <c r="M103" i="43"/>
  <c r="O103" i="43"/>
  <c r="K110" i="43"/>
  <c r="M110" i="43"/>
  <c r="O110" i="43"/>
  <c r="K51" i="43"/>
  <c r="M51" i="43"/>
  <c r="O51" i="43"/>
  <c r="K54" i="43"/>
  <c r="M54" i="43"/>
  <c r="O54" i="43"/>
  <c r="K120" i="43"/>
  <c r="M120" i="43"/>
  <c r="O120" i="43"/>
  <c r="M69" i="43"/>
  <c r="O69" i="43"/>
  <c r="K93" i="43"/>
  <c r="M93" i="43"/>
  <c r="O93" i="43"/>
  <c r="K95" i="43"/>
  <c r="M95" i="43"/>
  <c r="O95" i="43"/>
  <c r="K97" i="43"/>
  <c r="M97" i="43"/>
  <c r="O97" i="43"/>
  <c r="K107" i="43"/>
  <c r="M107" i="43"/>
  <c r="O107" i="43"/>
  <c r="K55" i="43"/>
  <c r="M55" i="43"/>
  <c r="O55" i="43"/>
  <c r="K104" i="43"/>
  <c r="M104" i="43"/>
  <c r="O104" i="43"/>
  <c r="K98" i="43"/>
  <c r="M98" i="43"/>
  <c r="O98" i="43"/>
  <c r="M72" i="43"/>
  <c r="O72" i="43"/>
  <c r="M74" i="43"/>
  <c r="O74" i="43"/>
  <c r="M77" i="43"/>
  <c r="O77" i="43"/>
  <c r="K57" i="43"/>
  <c r="M57" i="43"/>
  <c r="O57" i="43"/>
  <c r="K108" i="43"/>
  <c r="M108" i="43"/>
  <c r="O108" i="43"/>
  <c r="K59" i="43"/>
  <c r="M59" i="43"/>
  <c r="O59" i="43"/>
  <c r="K100" i="43"/>
  <c r="M100" i="43"/>
  <c r="O100" i="43"/>
  <c r="T68" i="43" l="1"/>
  <c r="T44" i="43"/>
  <c r="T34" i="43"/>
  <c r="T40" i="43"/>
  <c r="T54" i="43"/>
  <c r="T101" i="43"/>
  <c r="T95" i="43"/>
  <c r="T104" i="43"/>
  <c r="T59" i="43"/>
  <c r="T74" i="43"/>
  <c r="T55" i="43"/>
  <c r="T93" i="43"/>
  <c r="T51" i="43"/>
  <c r="T94" i="43"/>
  <c r="T53" i="43"/>
  <c r="T37" i="43"/>
  <c r="T32" i="43"/>
  <c r="T91" i="43"/>
  <c r="T46" i="43"/>
  <c r="T48" i="43"/>
  <c r="T47" i="43"/>
  <c r="T88" i="43"/>
  <c r="T89" i="43"/>
  <c r="T33" i="43"/>
  <c r="T23" i="43"/>
  <c r="T26" i="43"/>
  <c r="T21" i="43"/>
  <c r="T15" i="43"/>
  <c r="T10" i="43"/>
  <c r="T16" i="43"/>
  <c r="T14" i="43"/>
  <c r="T12" i="43"/>
  <c r="T100" i="43"/>
  <c r="T82" i="43"/>
  <c r="T30" i="43"/>
  <c r="T29" i="43"/>
  <c r="T20" i="43"/>
  <c r="T57" i="43"/>
  <c r="T98" i="43"/>
  <c r="T97" i="43"/>
  <c r="T120" i="43"/>
  <c r="T103" i="43"/>
  <c r="T71" i="43"/>
  <c r="T111" i="43"/>
  <c r="T49" i="43"/>
  <c r="T121" i="43"/>
  <c r="T90" i="43"/>
  <c r="T24" i="43"/>
  <c r="T25" i="43"/>
  <c r="T77" i="43"/>
  <c r="T108" i="43"/>
  <c r="T72" i="43"/>
  <c r="T107" i="43"/>
  <c r="T69" i="43"/>
  <c r="T110" i="43"/>
  <c r="T92" i="43"/>
  <c r="T50" i="43"/>
  <c r="T119" i="43"/>
  <c r="T31" i="43"/>
  <c r="T19" i="43"/>
  <c r="T18" i="43"/>
  <c r="T17" i="43"/>
  <c r="T7" i="43"/>
  <c r="T6" i="43"/>
  <c r="T13" i="43"/>
  <c r="T11" i="43"/>
  <c r="T118" i="43"/>
  <c r="T76" i="43"/>
  <c r="T106" i="43"/>
  <c r="T27" i="43"/>
  <c r="T22" i="43"/>
  <c r="T4" i="43"/>
  <c r="T5" i="4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9CB5C3-EE25-4D7E-8BCC-220DCCFBA3AD}" keepAlive="1" name="Consulta - Page001" description="Conexión a la consulta 'Page001' en el libro." type="5" refreshedVersion="8" background="1" saveData="1">
    <dbPr connection="Provider=Microsoft.Mashup.OleDb.1;Data Source=$Workbook$;Location=Page001;Extended Properties=&quot;&quot;" command="SELECT * FROM [Page001]"/>
  </connection>
  <connection id="2" xr16:uid="{92C960FD-BB62-453A-A10A-8D3BC17B07E1}" keepAlive="1" name="Consulta - Page001 (2)" description="Conexión a la consulta 'Page001 (2)' en el libro." type="5" refreshedVersion="8" background="1" saveData="1">
    <dbPr connection="Provider=Microsoft.Mashup.OleDb.1;Data Source=$Workbook$;Location=&quot;Page001 (2)&quot;;Extended Properties=&quot;&quot;" command="SELECT * FROM [Page001 (2)]"/>
  </connection>
  <connection id="3" xr16:uid="{26DB0C3D-4197-40C4-A447-736381B52168}" keepAlive="1" name="Consulta - Page001 (3)" description="Conexión a la consulta 'Page001 (3)' en el libro." type="5" refreshedVersion="8" background="1" saveData="1">
    <dbPr connection="Provider=Microsoft.Mashup.OleDb.1;Data Source=$Workbook$;Location=&quot;Page001 (3)&quot;;Extended Properties=&quot;&quot;" command="SELECT * FROM [Page001 (3)]"/>
  </connection>
  <connection id="4" xr16:uid="{D0D85AC3-0A05-4CE1-BE26-9D5A76C38B04}" keepAlive="1" name="Consulta - Page001 (4)" description="Conexión a la consulta 'Page001 (4)' en el libro." type="5" refreshedVersion="8" background="1" saveData="1">
    <dbPr connection="Provider=Microsoft.Mashup.OleDb.1;Data Source=$Workbook$;Location=&quot;Page001 (4)&quot;;Extended Properties=&quot;&quot;" command="SELECT * FROM [Page001 (4)]"/>
  </connection>
  <connection id="5" xr16:uid="{3D99F41C-74C9-4279-9F06-61F0C694C961}" keepAlive="1" name="Consulta - Page001 (5)" description="Conexión a la consulta 'Page001 (5)' en el libro." type="5" refreshedVersion="8" background="1" saveData="1">
    <dbPr connection="Provider=Microsoft.Mashup.OleDb.1;Data Source=$Workbook$;Location=&quot;Page001 (5)&quot;;Extended Properties=&quot;&quot;" command="SELECT * FROM [Page001 (5)]"/>
  </connection>
  <connection id="6" xr16:uid="{5A974F77-7D76-44A5-8B89-9B0328AF22FF}" keepAlive="1" name="Consulta - Page001 (6)" description="Conexión a la consulta 'Page001 (6)' en el libro." type="5" refreshedVersion="8" background="1" saveData="1">
    <dbPr connection="Provider=Microsoft.Mashup.OleDb.1;Data Source=$Workbook$;Location=&quot;Page001 (6)&quot;;Extended Properties=&quot;&quot;" command="SELECT * FROM [Page001 (6)]"/>
  </connection>
  <connection id="7" xr16:uid="{7DCD3DCA-60CA-4DFE-8C44-EE73240230B5}" keepAlive="1" name="Consulta - Page001 (7)" description="Conexión a la consulta 'Page001 (7)' en el libro." type="5" refreshedVersion="8" background="1" saveData="1">
    <dbPr connection="Provider=Microsoft.Mashup.OleDb.1;Data Source=$Workbook$;Location=&quot;Page001 (7)&quot;;Extended Properties=&quot;&quot;" command="SELECT * FROM [Page001 (7)]"/>
  </connection>
  <connection id="8" xr16:uid="{7DAB3533-8A63-4A4F-A40C-2F60174E2D89}" keepAlive="1" name="Consulta - Table001 (Page 1)" description="Conexión a la consulta 'Table001 (Page 1)' en el libro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9" xr16:uid="{6C31730F-D361-47C7-BCB0-BA5CD7216E0D}" keepAlive="1" name="Consulta - Table002 (Page 1)" description="Conexión a la consulta 'Table002 (Page 1)' en el libro." type="5" refreshedVersion="0" background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<sst xmlns="http://schemas.openxmlformats.org/spreadsheetml/2006/main" count="617" uniqueCount="375">
  <si>
    <t>Categoria</t>
  </si>
  <si>
    <t>Posición</t>
  </si>
  <si>
    <t>Puntaje</t>
  </si>
  <si>
    <t>Nombre</t>
  </si>
  <si>
    <t>Posición2</t>
  </si>
  <si>
    <t>Puntaje3</t>
  </si>
  <si>
    <t>Posición4</t>
  </si>
  <si>
    <t>Puntaje5</t>
  </si>
  <si>
    <t>Puntaje2</t>
  </si>
  <si>
    <t>Posición3</t>
  </si>
  <si>
    <t>Puntaje4</t>
  </si>
  <si>
    <t>Posición5</t>
  </si>
  <si>
    <t>Puntaje Total</t>
  </si>
  <si>
    <t>Puerto Montt</t>
  </si>
  <si>
    <t>RANKING NACIONAL TRIATLON 2024</t>
  </si>
  <si>
    <t>Apellidos</t>
  </si>
  <si>
    <t>Rut</t>
  </si>
  <si>
    <t>Parque de la Familia</t>
  </si>
  <si>
    <t>Copa continental Viña</t>
  </si>
  <si>
    <t>Magdalena</t>
  </si>
  <si>
    <t>Chamorro Bravo</t>
  </si>
  <si>
    <t>Amanda Sofía</t>
  </si>
  <si>
    <t>Figueroa Maldonado</t>
  </si>
  <si>
    <t>Sofia</t>
  </si>
  <si>
    <t>De la Vega</t>
  </si>
  <si>
    <t>Isabel</t>
  </si>
  <si>
    <t>Dunlop San Miguel</t>
  </si>
  <si>
    <t>Francisca Isidora</t>
  </si>
  <si>
    <t>Yańez Lobo</t>
  </si>
  <si>
    <t>Javiera</t>
  </si>
  <si>
    <t>Urra Conejeros</t>
  </si>
  <si>
    <t>Agustina Belen</t>
  </si>
  <si>
    <t>Daza Bustamante</t>
  </si>
  <si>
    <t>23.621.425-7</t>
  </si>
  <si>
    <t>24.100.031-1</t>
  </si>
  <si>
    <t>23.992.460-3</t>
  </si>
  <si>
    <t>23.651.794-2</t>
  </si>
  <si>
    <t>23.945.299-k</t>
  </si>
  <si>
    <t>23.640.270-3</t>
  </si>
  <si>
    <t>23.827.108-8</t>
  </si>
  <si>
    <t>Fecha nacimiento</t>
  </si>
  <si>
    <t>Julieta</t>
  </si>
  <si>
    <t>Waltemath Olivares</t>
  </si>
  <si>
    <t>23.362.523-k</t>
  </si>
  <si>
    <t>Maria Victoria</t>
  </si>
  <si>
    <t>Urrutia Cifuentes</t>
  </si>
  <si>
    <t>23.133.957-4</t>
  </si>
  <si>
    <t>Francisca Alejandra</t>
  </si>
  <si>
    <t>Jara Galindo</t>
  </si>
  <si>
    <t>23.081.423-6</t>
  </si>
  <si>
    <t>Bianca Sofía</t>
  </si>
  <si>
    <t>Llopis Favre</t>
  </si>
  <si>
    <t>23.351.238-9</t>
  </si>
  <si>
    <t>Cristal</t>
  </si>
  <si>
    <t>Olmis Urbina</t>
  </si>
  <si>
    <t>26.446.658-k</t>
  </si>
  <si>
    <t>Martina</t>
  </si>
  <si>
    <t>Baez</t>
  </si>
  <si>
    <t>23.212.697-3</t>
  </si>
  <si>
    <t>Pascalle</t>
  </si>
  <si>
    <t>Ahumada Inostroza</t>
  </si>
  <si>
    <t>23.017.349-4</t>
  </si>
  <si>
    <t>Matilde Josefa Paz</t>
  </si>
  <si>
    <t>Muńoz Contreras</t>
  </si>
  <si>
    <t>23.267.210-2</t>
  </si>
  <si>
    <t>Laura</t>
  </si>
  <si>
    <t>Rojas Soto</t>
  </si>
  <si>
    <t>23.458.347-6</t>
  </si>
  <si>
    <t>Monserrat Erika</t>
  </si>
  <si>
    <t>Coilla Ruiz</t>
  </si>
  <si>
    <t>23.245.587-k</t>
  </si>
  <si>
    <t>Carla-Elena</t>
  </si>
  <si>
    <t>Cabrera Chamorro</t>
  </si>
  <si>
    <t>23.278.203-k</t>
  </si>
  <si>
    <t>Alejandra</t>
  </si>
  <si>
    <t>Otarola Veas</t>
  </si>
  <si>
    <t>13.460.031-4</t>
  </si>
  <si>
    <t>María Teresa</t>
  </si>
  <si>
    <t>Morales Zarate</t>
  </si>
  <si>
    <t>15.084.781-8</t>
  </si>
  <si>
    <t>Daniela</t>
  </si>
  <si>
    <t>Ugarte</t>
  </si>
  <si>
    <t>15.317.799-6</t>
  </si>
  <si>
    <t>Ambar</t>
  </si>
  <si>
    <t>Peralta</t>
  </si>
  <si>
    <t>16.432.270-k</t>
  </si>
  <si>
    <t>Letelier</t>
  </si>
  <si>
    <t>16.564.449-2</t>
  </si>
  <si>
    <t>Raysa</t>
  </si>
  <si>
    <t>Lara Palacios</t>
  </si>
  <si>
    <t>16.881.835-1</t>
  </si>
  <si>
    <t>Dominique</t>
  </si>
  <si>
    <t>Saint Jean</t>
  </si>
  <si>
    <t>17.316.125-5</t>
  </si>
  <si>
    <t>Josefina Olga</t>
  </si>
  <si>
    <t>Avendańo Soriano</t>
  </si>
  <si>
    <t>17.409.619-8</t>
  </si>
  <si>
    <t>Paula</t>
  </si>
  <si>
    <t>Mella</t>
  </si>
  <si>
    <t>18.065.839-4</t>
  </si>
  <si>
    <t>Victoria</t>
  </si>
  <si>
    <t>Espinoza</t>
  </si>
  <si>
    <t>19.138.344-3</t>
  </si>
  <si>
    <t>Ghisleine</t>
  </si>
  <si>
    <t>Ortiz Labrańa</t>
  </si>
  <si>
    <t>19.859.680-9</t>
  </si>
  <si>
    <t>Jaque Améstica</t>
  </si>
  <si>
    <t>19.895.017-3</t>
  </si>
  <si>
    <t>María De Los Angeles</t>
  </si>
  <si>
    <t>Arjona Venturelli</t>
  </si>
  <si>
    <t>21.228.667-2</t>
  </si>
  <si>
    <t>Isabella</t>
  </si>
  <si>
    <t>Hein Cardoso</t>
  </si>
  <si>
    <t>21.953.645-3</t>
  </si>
  <si>
    <t>Francisca</t>
  </si>
  <si>
    <t>Loreto</t>
  </si>
  <si>
    <t>Kari</t>
  </si>
  <si>
    <t xml:space="preserve">Nicol </t>
  </si>
  <si>
    <t>Cerda Sanhueza</t>
  </si>
  <si>
    <t xml:space="preserve">Herrera Courbis </t>
  </si>
  <si>
    <t>Medina Millalen</t>
  </si>
  <si>
    <t>Velasquez Carcamo</t>
  </si>
  <si>
    <t>22.426.968-4</t>
  </si>
  <si>
    <t>15.383.797-k</t>
  </si>
  <si>
    <t>20.105.292-0</t>
  </si>
  <si>
    <t>17.633.195-k</t>
  </si>
  <si>
    <t>Eloísa</t>
  </si>
  <si>
    <t>Camila</t>
  </si>
  <si>
    <t>Nayareth sofia</t>
  </si>
  <si>
    <t>josefa</t>
  </si>
  <si>
    <t>Isabela</t>
  </si>
  <si>
    <t>Emilia Margarita</t>
  </si>
  <si>
    <t>Mathilda</t>
  </si>
  <si>
    <t>Maria Trinidad</t>
  </si>
  <si>
    <t>Agatha</t>
  </si>
  <si>
    <t>Ignacia</t>
  </si>
  <si>
    <t>Antonia</t>
  </si>
  <si>
    <t>Juliana</t>
  </si>
  <si>
    <t>Marcela</t>
  </si>
  <si>
    <t>Amparo</t>
  </si>
  <si>
    <t>Paulina</t>
  </si>
  <si>
    <t>Valentina</t>
  </si>
  <si>
    <t>Sandra Reinidia</t>
  </si>
  <si>
    <t>carolina antonia</t>
  </si>
  <si>
    <t>Claudia</t>
  </si>
  <si>
    <t>Maria liliana</t>
  </si>
  <si>
    <t>Fuchslocher</t>
  </si>
  <si>
    <t>Manzano</t>
  </si>
  <si>
    <t>Caceres</t>
  </si>
  <si>
    <t>Orellana</t>
  </si>
  <si>
    <t>Sanchez</t>
  </si>
  <si>
    <t>Duhalde</t>
  </si>
  <si>
    <t>Vásquez</t>
  </si>
  <si>
    <t>Maldonado</t>
  </si>
  <si>
    <t>Hofmeister</t>
  </si>
  <si>
    <t>Balboa</t>
  </si>
  <si>
    <t>Jofré</t>
  </si>
  <si>
    <t>Castilla</t>
  </si>
  <si>
    <t>Albornoz</t>
  </si>
  <si>
    <t>Cabezas</t>
  </si>
  <si>
    <t>Videla</t>
  </si>
  <si>
    <t>Mendoza</t>
  </si>
  <si>
    <t>morales</t>
  </si>
  <si>
    <t>Saavedra</t>
  </si>
  <si>
    <t>Orrico</t>
  </si>
  <si>
    <t>23.818.529-7</t>
  </si>
  <si>
    <t>23.886.484-4</t>
  </si>
  <si>
    <t>23.840.628-5</t>
  </si>
  <si>
    <t>24.000.363-5</t>
  </si>
  <si>
    <t>23.610.005-7</t>
  </si>
  <si>
    <t>23.789.158-9</t>
  </si>
  <si>
    <t>23.837.871-0</t>
  </si>
  <si>
    <t>23.249.585-5</t>
  </si>
  <si>
    <t>23.298.320-5</t>
  </si>
  <si>
    <t>23.121.375-9</t>
  </si>
  <si>
    <t>22.477.695-0</t>
  </si>
  <si>
    <t>22.125.821-5</t>
  </si>
  <si>
    <t>20.483.917-4</t>
  </si>
  <si>
    <t>20.283.304-7</t>
  </si>
  <si>
    <t>18.428.129-5</t>
  </si>
  <si>
    <t>17.108.243-9</t>
  </si>
  <si>
    <t>16.301.648-6</t>
  </si>
  <si>
    <t>15.098.809-8</t>
  </si>
  <si>
    <t>15.658.423-1</t>
  </si>
  <si>
    <t>13.686.263-4</t>
  </si>
  <si>
    <t>10.995.515-9</t>
  </si>
  <si>
    <t>10.626.939-4</t>
  </si>
  <si>
    <t>F55-59</t>
  </si>
  <si>
    <t>Arica siempre Arica</t>
  </si>
  <si>
    <t>18.021.013-K</t>
  </si>
  <si>
    <t>17.601.997-2</t>
  </si>
  <si>
    <t>21.776.948-5</t>
  </si>
  <si>
    <t>16.245.307-6</t>
  </si>
  <si>
    <t>24.221.393-9</t>
  </si>
  <si>
    <t>15.721.775-5</t>
  </si>
  <si>
    <t>14.210.077-0</t>
  </si>
  <si>
    <t>12.616.439-4</t>
  </si>
  <si>
    <t>18.552.323-3</t>
  </si>
  <si>
    <t>13.529.925-1</t>
  </si>
  <si>
    <t>15.517.328-9</t>
  </si>
  <si>
    <t>16.653.147-0</t>
  </si>
  <si>
    <t>16.943.352-6</t>
  </si>
  <si>
    <t>17.277.123-8</t>
  </si>
  <si>
    <t>18.314.943-1</t>
  </si>
  <si>
    <t>12.214.310-4</t>
  </si>
  <si>
    <t>17.708.562-6</t>
  </si>
  <si>
    <t>14.540.143-7</t>
  </si>
  <si>
    <t>Belen</t>
  </si>
  <si>
    <t xml:space="preserve">Cristina Andrea </t>
  </si>
  <si>
    <t>Peña Caceres</t>
  </si>
  <si>
    <t>Cuadrado</t>
  </si>
  <si>
    <t>Jimenez Cuzmar</t>
  </si>
  <si>
    <t>Ana</t>
  </si>
  <si>
    <t>Cabanas</t>
  </si>
  <si>
    <t>Carla Angelica</t>
  </si>
  <si>
    <t>Betanzo Rivera</t>
  </si>
  <si>
    <t>Karen</t>
  </si>
  <si>
    <t>Pino</t>
  </si>
  <si>
    <t xml:space="preserve">Susan Alejandra </t>
  </si>
  <si>
    <t>Moreno Torres</t>
  </si>
  <si>
    <t>Yeissi</t>
  </si>
  <si>
    <t>Perez</t>
  </si>
  <si>
    <t xml:space="preserve">Alejandra Ivonne </t>
  </si>
  <si>
    <t>Pereira Alzamora</t>
  </si>
  <si>
    <t>Muñoz Taboada</t>
  </si>
  <si>
    <t>Genoveva Del Carmen</t>
  </si>
  <si>
    <t xml:space="preserve">Elieen Isabel </t>
  </si>
  <si>
    <t>Reyes Salina</t>
  </si>
  <si>
    <t xml:space="preserve">Sofía </t>
  </si>
  <si>
    <t>Cisternas Baltolu</t>
  </si>
  <si>
    <t>Mariajose</t>
  </si>
  <si>
    <t>Fredes</t>
  </si>
  <si>
    <t>Constanza</t>
  </si>
  <si>
    <t>Huaranca Molina</t>
  </si>
  <si>
    <t>Susana</t>
  </si>
  <si>
    <t>Zapata Duran</t>
  </si>
  <si>
    <t>Marta</t>
  </si>
  <si>
    <t>Belmar Lecaros</t>
  </si>
  <si>
    <t>Loreto Mirtala</t>
  </si>
  <si>
    <t>Arriagada Hernández</t>
  </si>
  <si>
    <t>Posición6</t>
  </si>
  <si>
    <t>Puntaje6</t>
  </si>
  <si>
    <t>Premium Viña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</si>
  <si>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</si>
  <si>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</si>
  <si>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</si>
  <si>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</si>
  <si>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</si>
  <si>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>23.532.613-2</t>
  </si>
  <si>
    <t>23.562.628-4</t>
  </si>
  <si>
    <t>23.693.100-5</t>
  </si>
  <si>
    <t>22.312.433-K</t>
  </si>
  <si>
    <t>22.679.206-6</t>
  </si>
  <si>
    <t>22.529.015-6</t>
  </si>
  <si>
    <t>22.820.121-9</t>
  </si>
  <si>
    <t>22.016.994-4</t>
  </si>
  <si>
    <t>22.040.872-8</t>
  </si>
  <si>
    <t>17.752.540-5</t>
  </si>
  <si>
    <t>18.037.970-3</t>
  </si>
  <si>
    <t>26.026.059-6</t>
  </si>
  <si>
    <t>13.104.513-1</t>
  </si>
  <si>
    <t>Pia</t>
  </si>
  <si>
    <t>González Gutierrez</t>
  </si>
  <si>
    <t>Samira</t>
  </si>
  <si>
    <t>Cea Jaramillo</t>
  </si>
  <si>
    <t>Agustina Ignacia</t>
  </si>
  <si>
    <t>Millahual Moreno</t>
  </si>
  <si>
    <t>Emilia</t>
  </si>
  <si>
    <t>Dabadie Zambrano</t>
  </si>
  <si>
    <t>Catalina</t>
  </si>
  <si>
    <t>Oyaneder Arroyo</t>
  </si>
  <si>
    <t>Tamara Antonia</t>
  </si>
  <si>
    <t>Esperguel Alvarado</t>
  </si>
  <si>
    <t>Rafaela</t>
  </si>
  <si>
    <t>Duran Schade</t>
  </si>
  <si>
    <t>Sol</t>
  </si>
  <si>
    <t>Ottenhsimer Schreiber</t>
  </si>
  <si>
    <t>Josefina Quezada</t>
  </si>
  <si>
    <t>Quezada Quezada</t>
  </si>
  <si>
    <t>Aurora</t>
  </si>
  <si>
    <t>Borquez Borquez</t>
  </si>
  <si>
    <t>Katherine</t>
  </si>
  <si>
    <t>Nahuelcura Avello</t>
  </si>
  <si>
    <t>Jessica</t>
  </si>
  <si>
    <t>Uldry Jäger</t>
  </si>
  <si>
    <t>María José</t>
  </si>
  <si>
    <t>Maldonado León</t>
  </si>
  <si>
    <t>Copa Iquique</t>
  </si>
  <si>
    <t>20.810.985-5</t>
  </si>
  <si>
    <t>21.691.054-0</t>
  </si>
  <si>
    <t>16.653.161-6</t>
  </si>
  <si>
    <t>19.305.580-K</t>
  </si>
  <si>
    <t>23.400.121-3</t>
  </si>
  <si>
    <t>16.866.568-7</t>
  </si>
  <si>
    <t>18.171.495-6</t>
  </si>
  <si>
    <t>20.830.357-0</t>
  </si>
  <si>
    <t>16.626.396-4</t>
  </si>
  <si>
    <t>17.046.266-1</t>
  </si>
  <si>
    <t>17.798.296-2</t>
  </si>
  <si>
    <t>18.268.298-5</t>
  </si>
  <si>
    <t>17.062.185-9</t>
  </si>
  <si>
    <t>18.124.431-3</t>
  </si>
  <si>
    <t>16.437.623-0</t>
  </si>
  <si>
    <t>17.599.161-1</t>
  </si>
  <si>
    <t>15.316.355-3</t>
  </si>
  <si>
    <t>16.928.000-2</t>
  </si>
  <si>
    <t>15.260.545-5</t>
  </si>
  <si>
    <t>16.350.592-4</t>
  </si>
  <si>
    <t>17.092.700-1</t>
  </si>
  <si>
    <t>13.547.468-1</t>
  </si>
  <si>
    <t>18.403.948-6</t>
  </si>
  <si>
    <t>16.924.127-9</t>
  </si>
  <si>
    <t>17.131.918-8</t>
  </si>
  <si>
    <t>16.153.662-8</t>
  </si>
  <si>
    <t>18.264.050-6</t>
  </si>
  <si>
    <t>9.160.822-7</t>
  </si>
  <si>
    <t>sara</t>
  </si>
  <si>
    <t>Fanny</t>
  </si>
  <si>
    <t>Natalia</t>
  </si>
  <si>
    <t>Kika</t>
  </si>
  <si>
    <t>Diara</t>
  </si>
  <si>
    <t>Lisset</t>
  </si>
  <si>
    <t>Sandra</t>
  </si>
  <si>
    <t>Tamara</t>
  </si>
  <si>
    <t>Florencia</t>
  </si>
  <si>
    <t>Gina</t>
  </si>
  <si>
    <t>Gypssy</t>
  </si>
  <si>
    <t>Adela</t>
  </si>
  <si>
    <t>Nancy</t>
  </si>
  <si>
    <t>Josefa</t>
  </si>
  <si>
    <t>Nicole</t>
  </si>
  <si>
    <t>Melisa Angelina</t>
  </si>
  <si>
    <t>Camila Paz</t>
  </si>
  <si>
    <t>Lutjens Oliva</t>
  </si>
  <si>
    <t>Quinteros Villagran</t>
  </si>
  <si>
    <t>Paredes Martinez</t>
  </si>
  <si>
    <t>Silva Czischke</t>
  </si>
  <si>
    <t>Goupil Pazot</t>
  </si>
  <si>
    <t>Cautín Meza</t>
  </si>
  <si>
    <t>Otero Venegas</t>
  </si>
  <si>
    <t>Bustos Morales</t>
  </si>
  <si>
    <t>Cruz Zamora</t>
  </si>
  <si>
    <t>Vega Ruiz</t>
  </si>
  <si>
    <t>Melendez Belardi</t>
  </si>
  <si>
    <t>Torres Labra</t>
  </si>
  <si>
    <t>Muñoz Montero</t>
  </si>
  <si>
    <t>Rojas Miranda</t>
  </si>
  <si>
    <t>Alfaro Contreras</t>
  </si>
  <si>
    <t>Giavelli Muñoz</t>
  </si>
  <si>
    <t>Guerrero Guerra</t>
  </si>
  <si>
    <t>Carvajal Saavedra</t>
  </si>
  <si>
    <t>Villagran Cofre</t>
  </si>
  <si>
    <t>Montecinos Opazo</t>
  </si>
  <si>
    <t>Martinez Pinto</t>
  </si>
  <si>
    <t>Quiroga Gonzalez</t>
  </si>
  <si>
    <t>Penru Palape</t>
  </si>
  <si>
    <t>Anríquez Acuña</t>
  </si>
  <si>
    <t>Montecinos Ferrada</t>
  </si>
  <si>
    <t>Orellana Correa</t>
  </si>
  <si>
    <t>Araya Rojas</t>
  </si>
  <si>
    <t>12-13</t>
  </si>
  <si>
    <t xml:space="preserve"> 45 - 49</t>
  </si>
  <si>
    <t>50-54</t>
  </si>
  <si>
    <t>Junior</t>
  </si>
  <si>
    <t>16.432.270-K</t>
  </si>
  <si>
    <t>23.362.523-K</t>
  </si>
  <si>
    <t>26.446.658-K</t>
  </si>
  <si>
    <t>23.278.203-K</t>
  </si>
  <si>
    <t>23.245.587-K</t>
  </si>
  <si>
    <t>15.383.797-K</t>
  </si>
  <si>
    <t>Federado</t>
  </si>
  <si>
    <t xml:space="preserve">Posicion </t>
  </si>
  <si>
    <t>Campeonato</t>
  </si>
  <si>
    <t>14-15</t>
  </si>
  <si>
    <t xml:space="preserve">No federado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</si>
</sst>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191F20"/>
      <name val="Helvetica"/>
      <family val="2"/>
    </font>
    <font>
      <sz val="11"/>
      <color theme="1"/>
      <name val="Calibri"/>
      <family val="2"/>
      <scheme val="minor"/>
    </font>
    <font>
      <sz val="11"/>
      <color rgb="FF191F20"/>
      <name val="Helvetica"/>
      <family val="2"/>
    </font>
    <font>
      <b/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color rgb="FF212121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horizontal="center" vertical="center" wrapText="1"/>
    </xf>
    <xf numFmtId="0" fontId="4" fillId="0" borderId="0"/>
    <xf numFmtId="0" fontId="5" fillId="0" borderId="0" applyNumberFormat="0" applyFill="0" applyBorder="0" applyProtection="0">
      <alignment horizontal="center" vertical="center" wrapText="1"/>
    </xf>
  </cellStyleXfs>
  <cellXfs count="46">
    <xf numFmtId="0" fontId="0" fillId="0" borderId="0" xfId="0"/>
    <xf numFmtId="3" fontId="6" fillId="2" borderId="1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3" fontId="0" fillId="3" borderId="0" xfId="0" applyNumberFormat="1" applyFill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3" fontId="0" fillId="4" borderId="0" xfId="0" applyNumberFormat="1" applyFill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left" vertical="center"/>
    </xf>
    <xf numFmtId="164" fontId="10" fillId="4" borderId="0" xfId="0" applyNumberFormat="1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/>
    </xf>
    <xf numFmtId="0" fontId="11" fillId="4" borderId="0" xfId="0" applyFont="1" applyFill="1"/>
    <xf numFmtId="49" fontId="10" fillId="4" borderId="0" xfId="0" applyNumberFormat="1" applyFont="1" applyFill="1" applyAlignment="1">
      <alignment horizontal="left" vertic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0" fillId="4" borderId="0" xfId="0" applyFont="1" applyFill="1"/>
    <xf numFmtId="16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14" fontId="0" fillId="4" borderId="0" xfId="0" applyNumberFormat="1" applyFill="1" applyAlignment="1">
      <alignment horizontal="center"/>
    </xf>
    <xf numFmtId="1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3" fontId="0" fillId="5" borderId="0" xfId="0" applyNumberFormat="1" applyFill="1" applyAlignment="1">
      <alignment horizontal="left" vertical="center"/>
    </xf>
    <xf numFmtId="164" fontId="0" fillId="5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left" vertical="center"/>
    </xf>
    <xf numFmtId="3" fontId="0" fillId="5" borderId="0" xfId="0" applyNumberFormat="1" applyFill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</cellXfs>
  <cellStyles count="6">
    <cellStyle name="HeaderStyle" xfId="3" xr:uid="{93F733B8-7456-4EB5-8FD8-FD805728B2EE}"/>
    <cellStyle name="Normal" xfId="0" builtinId="0"/>
    <cellStyle name="Normal 2" xfId="1" xr:uid="{00000000-0005-0000-0000-000001000000}"/>
    <cellStyle name="Normal 3" xfId="2" xr:uid="{5CF633AC-E220-43CA-89DB-8302627F04F8}"/>
    <cellStyle name="Normal 4" xfId="4" xr:uid="{9FDFFBD7-B290-4F72-88AE-5ED5747037E6}"/>
    <cellStyle name="NormalStyle" xfId="5" xr:uid="{397874A2-7AE8-462B-B2DB-1B45A6D57D5C}"/>
  </cellStyles>
  <dxfs count="41">
    <dxf>
      <font>
        <color rgb="FF9C0006"/>
      </font>
      <fill>
        <patternFill>
          <bgColor rgb="FFFFC7CE"/>
        </patternFill>
      </fill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164" formatCode="dd/mm/yyyy;@"/>
      <alignment horizontal="center" vertical="center" textRotation="0" wrapText="0" indent="0" justifyLastLine="0" shrinkToFit="0" readingOrder="0"/>
    </dxf>
    <dxf>
      <numFmt numFmtId="164" formatCode="dd/mm/yyyy;@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164" formatCode="dd/mm/yyyy;@"/>
      <alignment horizontal="center" vertical="center" textRotation="0" wrapText="0" indent="0" justifyLastLine="0" shrinkToFit="0" readingOrder="0"/>
    </dxf>
    <dxf>
      <numFmt numFmtId="164" formatCode="dd/mm/yyyy;@"/>
      <alignment horizontal="center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29FD95-2B42-4F40-86B5-EF883D3DCBFF}" name="Tabla152" displayName="Tabla152" ref="B3:T123" totalsRowCount="1" headerRowDxfId="40" dataDxfId="39">
  <sortState xmlns:xlrd2="http://schemas.microsoft.com/office/spreadsheetml/2017/richdata2" ref="B20:T34">
    <sortCondition descending="1" ref="T4:T122"/>
  </sortState>
  <tableColumns count="19">
    <tableColumn id="2" xr3:uid="{099615CF-F349-45A3-B39F-6F124182AA53}" name="Nombre" dataDxfId="38" totalsRowDxfId="19"/>
    <tableColumn id="3" xr3:uid="{FB3CB078-78D4-4401-9918-B14B1C5DC4CE}" name="Apellidos" dataDxfId="37" totalsRowDxfId="18"/>
    <tableColumn id="1" xr3:uid="{5772C35F-8F21-4AD6-9193-1306E21E816D}" name="Fecha nacimiento" dataDxfId="36" totalsRowDxfId="17"/>
    <tableColumn id="18" xr3:uid="{B1B62704-9BAD-4A37-AD96-8B3FAAB05E0B}" name="Federado" dataDxfId="35" totalsRowDxfId="16"/>
    <tableColumn id="6" xr3:uid="{12220C9E-0EB3-4E09-9336-B3256BA18EEB}" name="Rut" dataDxfId="34" totalsRowDxfId="15"/>
    <tableColumn id="7" xr3:uid="{D54378B3-45A2-4E4E-963E-025378AF4D1C}" name="Categoria" dataDxfId="33" totalsRowDxfId="14"/>
    <tableColumn id="8" xr3:uid="{E2D6868B-6291-413F-B5C1-107083BA4A9F}" name="Posición" dataDxfId="32" totalsRowDxfId="13"/>
    <tableColumn id="9" xr3:uid="{108E6291-3141-4222-ADF9-0426732F38FA}" name="Puntaje" dataDxfId="31" totalsRowDxfId="12">
      <calculatedColumnFormula>IF(Tabla152[[#This Row],[Posición]]=0,0,0.975^(Tabla152[[#This Row],[Posición]]-1)*3000)</calculatedColumnFormula>
    </tableColumn>
    <tableColumn id="10" xr3:uid="{7BCAC4B5-410A-4767-9D5D-15FC7A2CE8AE}" name="Posición2" dataDxfId="30" totalsRowDxfId="11"/>
    <tableColumn id="11" xr3:uid="{8DC7F647-F2DA-4BA3-B7FA-49E0565A4B2B}" name="Puntaje2" dataDxfId="29" totalsRowDxfId="10">
      <calculatedColumnFormula>IF(Tabla152[[#This Row],[Posición2]]=0,0,0.975^(Tabla152[[#This Row],[Posición2]]-1)*3000)</calculatedColumnFormula>
    </tableColumn>
    <tableColumn id="12" xr3:uid="{605FD813-023D-41A7-9AE2-9BC29BDC8725}" name="Posición3" dataDxfId="28" totalsRowDxfId="9"/>
    <tableColumn id="13" xr3:uid="{7CE5292F-FC57-49B5-981A-ABE78BEDF991}" name="Puntaje3" dataDxfId="27" totalsRowDxfId="8">
      <calculatedColumnFormula>IF(Tabla152[[#This Row],[Posición3]]=0,0,0.975^(Tabla152[[#This Row],[Posición3]]-1)*3000)</calculatedColumnFormula>
    </tableColumn>
    <tableColumn id="14" xr3:uid="{C13A1E5A-21E2-44BD-AC20-142CC9486BD4}" name="Posición4" dataDxfId="26" totalsRowDxfId="7"/>
    <tableColumn id="15" xr3:uid="{01FA1006-B6D9-48B5-A13F-1B8FE44069A6}" name="Puntaje4" dataDxfId="25" totalsRowDxfId="6">
      <calculatedColumnFormula>IF(Tabla152[[#This Row],[Posición4]]=0,0,0.975^(Tabla152[[#This Row],[Posición4]]-1)*3000)</calculatedColumnFormula>
    </tableColumn>
    <tableColumn id="16" xr3:uid="{BF70B462-4A4D-4BA8-BF7E-39134C9E6861}" name="Posición5" dataDxfId="24" totalsRowDxfId="5"/>
    <tableColumn id="5" xr3:uid="{54F4224D-912F-46B5-9CBE-80CFE85C58D3}" name="Puntaje5" dataDxfId="23" totalsRowDxfId="4">
      <calculatedColumnFormula>IF(Tabla152[[#This Row],[Posición5]]=0,0,0.975^(Tabla152[[#This Row],[Posición5]]-1)*3000)</calculatedColumnFormula>
    </tableColumn>
    <tableColumn id="4" xr3:uid="{964FB853-F071-4D2B-9B50-E9D982AE84BA}" name="Posición6" dataDxfId="22" totalsRowDxfId="3"/>
    <tableColumn id="17" xr3:uid="{9D5C2386-DCA4-42FD-9E22-1D51C13DB101}" name="Puntaje6" dataDxfId="21" totalsRowDxfId="2">
      <calculatedColumnFormula>IF(Tabla152[[#This Row],[Posición6]]=0,0,0.975^(Tabla152[[#This Row],[Posición6]]-1)*3000)</calculatedColumnFormula>
    </tableColumn>
    <tableColumn id="20" xr3:uid="{C21511C7-E577-44F1-9FB6-0A39C509EE99}" name="Puntaje Total" dataDxfId="20" totalsRowDxfId="1">
      <calculatedColumnFormula>SUM(Tabla152[[#This Row],[Puntaje]],Tabla152[[#This Row],[Puntaje2]],Tabla152[[#This Row],[Puntaje3]],Tabla152[[#This Row],[Puntaje4]],Tabla152[[#This Row],[Puntaje6]])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BA20-706C-4781-BB8C-AB173FE2B733}">
  <dimension ref="A1:T123"/>
  <sheetViews>
    <sheetView tabSelected="1" zoomScale="53" zoomScaleNormal="70" zoomScaleSheetLayoutView="70" workbookViewId="0">
      <selection activeCell="E12" sqref="E12"/>
    </sheetView>
  </sheetViews>
  <sheetFormatPr baseColWidth="10" defaultColWidth="13.1796875" defaultRowHeight="14.5" x14ac:dyDescent="0.35"/>
  <cols>
    <col min="1" max="1" width="13.1796875" style="3"/>
    <col min="2" max="2" width="24.36328125" style="2" bestFit="1" customWidth="1"/>
    <col min="3" max="3" width="23.81640625" style="2" bestFit="1" customWidth="1"/>
    <col min="4" max="5" width="23.81640625" style="5" customWidth="1"/>
    <col min="6" max="6" width="16.81640625" style="2" customWidth="1"/>
    <col min="7" max="7" width="15.453125" style="2" customWidth="1"/>
    <col min="8" max="8" width="17.81640625" style="3" customWidth="1"/>
    <col min="9" max="9" width="10" style="2" customWidth="1"/>
    <col min="10" max="10" width="11.81640625" style="3" bestFit="1" customWidth="1"/>
    <col min="11" max="11" width="11" style="2" bestFit="1" customWidth="1"/>
    <col min="12" max="12" width="11.81640625" style="2" bestFit="1" customWidth="1"/>
    <col min="13" max="13" width="11" style="2" bestFit="1" customWidth="1"/>
    <col min="14" max="14" width="11.81640625" style="2" bestFit="1" customWidth="1"/>
    <col min="15" max="15" width="11" style="2" bestFit="1" customWidth="1"/>
    <col min="16" max="16" width="11.81640625" style="2" bestFit="1" customWidth="1"/>
    <col min="17" max="18" width="11.81640625" style="2" customWidth="1"/>
    <col min="19" max="19" width="11" style="2" bestFit="1" customWidth="1"/>
    <col min="20" max="20" width="14.453125" style="2" customWidth="1"/>
    <col min="21" max="21" width="27.6328125" style="2" bestFit="1" customWidth="1"/>
    <col min="22" max="16384" width="13.1796875" style="2"/>
  </cols>
  <sheetData>
    <row r="1" spans="1:20" ht="47" customHeight="1" x14ac:dyDescent="0.35">
      <c r="B1" s="35" t="s">
        <v>14</v>
      </c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6"/>
    </row>
    <row r="2" spans="1:20" x14ac:dyDescent="0.35">
      <c r="A2" s="34" t="s">
        <v>371</v>
      </c>
      <c r="B2" s="1"/>
      <c r="C2" s="1"/>
      <c r="D2" s="4"/>
      <c r="E2" s="4"/>
      <c r="F2" s="1"/>
      <c r="G2" s="1"/>
      <c r="H2" s="38" t="s">
        <v>17</v>
      </c>
      <c r="I2" s="39"/>
      <c r="J2" s="39" t="s">
        <v>13</v>
      </c>
      <c r="K2" s="39"/>
      <c r="L2" s="39" t="s">
        <v>18</v>
      </c>
      <c r="M2" s="39"/>
      <c r="N2" s="39" t="s">
        <v>188</v>
      </c>
      <c r="O2" s="39"/>
      <c r="P2" s="40" t="s">
        <v>242</v>
      </c>
      <c r="Q2" s="40"/>
      <c r="R2" s="41" t="s">
        <v>287</v>
      </c>
      <c r="S2" s="42"/>
      <c r="T2" s="7"/>
    </row>
    <row r="3" spans="1:20" x14ac:dyDescent="0.35">
      <c r="A3" s="34" t="s">
        <v>372</v>
      </c>
      <c r="B3" s="2" t="s">
        <v>3</v>
      </c>
      <c r="C3" s="2" t="s">
        <v>15</v>
      </c>
      <c r="D3" s="5" t="s">
        <v>40</v>
      </c>
      <c r="E3" s="5" t="s">
        <v>370</v>
      </c>
      <c r="F3" s="2" t="s">
        <v>16</v>
      </c>
      <c r="G3" s="2" t="s">
        <v>0</v>
      </c>
      <c r="H3" s="3" t="s">
        <v>1</v>
      </c>
      <c r="I3" s="2" t="s">
        <v>2</v>
      </c>
      <c r="J3" s="3" t="s">
        <v>4</v>
      </c>
      <c r="K3" s="2" t="s">
        <v>8</v>
      </c>
      <c r="L3" s="2" t="s">
        <v>9</v>
      </c>
      <c r="M3" s="2" t="s">
        <v>5</v>
      </c>
      <c r="N3" s="2" t="s">
        <v>6</v>
      </c>
      <c r="O3" s="2" t="s">
        <v>10</v>
      </c>
      <c r="P3" s="2" t="s">
        <v>11</v>
      </c>
      <c r="Q3" s="2" t="s">
        <v>7</v>
      </c>
      <c r="R3" s="2" t="s">
        <v>240</v>
      </c>
      <c r="S3" s="2" t="s">
        <v>241</v>
      </c>
      <c r="T3" s="2" t="s">
        <v>12</v>
      </c>
    </row>
    <row r="4" spans="1:20" x14ac:dyDescent="0.35">
      <c r="A4" s="3">
        <v>1</v>
      </c>
      <c r="B4" s="30" t="s">
        <v>21</v>
      </c>
      <c r="C4" s="30" t="s">
        <v>22</v>
      </c>
      <c r="D4" s="31"/>
      <c r="E4" s="31" t="s">
        <v>34</v>
      </c>
      <c r="F4" s="30" t="s">
        <v>34</v>
      </c>
      <c r="G4" s="32" t="s">
        <v>360</v>
      </c>
      <c r="H4" s="33">
        <v>2</v>
      </c>
      <c r="I4" s="33">
        <f>IF(Tabla152[[#This Row],[Posición]]=0,0,0.975^(Tabla152[[#This Row],[Posición]]-1)*3000)</f>
        <v>2925</v>
      </c>
      <c r="J4" s="33">
        <v>2</v>
      </c>
      <c r="K4" s="33">
        <f>IF(Tabla152[[#This Row],[Posición2]]=0,0,0.975^(Tabla152[[#This Row],[Posición2]]-1)*3000)</f>
        <v>2925</v>
      </c>
      <c r="L4" s="33">
        <v>2</v>
      </c>
      <c r="M4" s="33">
        <f>IF(Tabla152[[#This Row],[Posición3]]=0,0,0.975^(Tabla152[[#This Row],[Posición3]]-1)*3000)</f>
        <v>2925</v>
      </c>
      <c r="N4" s="33"/>
      <c r="O4" s="33">
        <f>IF(Tabla152[[#This Row],[Posición4]]=0,0,0.975^(Tabla152[[#This Row],[Posición4]]-1)*3000)</f>
        <v>0</v>
      </c>
      <c r="P4" s="33">
        <v>3</v>
      </c>
      <c r="Q4" s="33">
        <f>IF(Tabla152[[#This Row],[Posición5]]=0,0,0.975^(Tabla152[[#This Row],[Posición5]]-1)*6000)</f>
        <v>5703.75</v>
      </c>
      <c r="R4" s="33"/>
      <c r="S4" s="33">
        <f>IF(Tabla152[[#This Row],[Posición6]]=0,0,0.975^(Tabla152[[#This Row],[Posición6]]-1)*3000)</f>
        <v>0</v>
      </c>
      <c r="T4" s="33">
        <f>SUM(Tabla152[[#This Row],[Puntaje]],Tabla152[[#This Row],[Puntaje2]],Tabla152[[#This Row],[Puntaje3]],Tabla152[[#This Row],[Puntaje4]],Tabla152[[#This Row],[Puntaje6]],Tabla152[[#This Row],[Puntaje5]])</f>
        <v>14478.75</v>
      </c>
    </row>
    <row r="5" spans="1:20" x14ac:dyDescent="0.35">
      <c r="A5" s="3">
        <v>2</v>
      </c>
      <c r="B5" s="30" t="s">
        <v>19</v>
      </c>
      <c r="C5" s="30" t="s">
        <v>20</v>
      </c>
      <c r="D5" s="31"/>
      <c r="E5" s="31" t="s">
        <v>33</v>
      </c>
      <c r="F5" s="30" t="s">
        <v>33</v>
      </c>
      <c r="G5" s="32" t="s">
        <v>360</v>
      </c>
      <c r="H5" s="33">
        <v>1</v>
      </c>
      <c r="I5" s="33">
        <f>IF(Tabla152[[#This Row],[Posición]]=0,0,0.975^(Tabla152[[#This Row],[Posición]]-1)*3000)</f>
        <v>3000</v>
      </c>
      <c r="J5" s="33"/>
      <c r="K5" s="33">
        <f>IF(Tabla152[[#This Row],[Posición2]]=0,0,0.975^(Tabla152[[#This Row],[Posición2]]-1)*3000)</f>
        <v>0</v>
      </c>
      <c r="L5" s="33">
        <v>1</v>
      </c>
      <c r="M5" s="33">
        <f>IF(Tabla152[[#This Row],[Posición3]]=0,0,0.975^(Tabla152[[#This Row],[Posición3]]-1)*3000)</f>
        <v>3000</v>
      </c>
      <c r="N5" s="33"/>
      <c r="O5" s="33">
        <f>IF(Tabla152[[#This Row],[Posición4]]=0,0,0.975^(Tabla152[[#This Row],[Posición4]]-1)*3000)</f>
        <v>0</v>
      </c>
      <c r="P5" s="33">
        <v>1</v>
      </c>
      <c r="Q5" s="33">
        <f>IF(Tabla152[[#This Row],[Posición5]]=0,0,0.975^(Tabla152[[#This Row],[Posición5]]-1)*6000)</f>
        <v>6000</v>
      </c>
      <c r="R5" s="33"/>
      <c r="S5" s="33">
        <f>IF(Tabla152[[#This Row],[Posición6]]=0,0,0.975^(Tabla152[[#This Row],[Posición6]]-1)*3000)</f>
        <v>0</v>
      </c>
      <c r="T5" s="33">
        <f>SUM(Tabla152[[#This Row],[Puntaje]],Tabla152[[#This Row],[Puntaje2]],Tabla152[[#This Row],[Puntaje3]],Tabla152[[#This Row],[Puntaje4]],Tabla152[[#This Row],[Puntaje6]],Tabla152[[#This Row],[Puntaje5]])</f>
        <v>12000</v>
      </c>
    </row>
    <row r="6" spans="1:20" x14ac:dyDescent="0.35">
      <c r="A6" s="3">
        <v>3</v>
      </c>
      <c r="B6" s="43" t="s">
        <v>41</v>
      </c>
      <c r="C6" s="43" t="s">
        <v>148</v>
      </c>
      <c r="D6" s="44">
        <v>40910</v>
      </c>
      <c r="E6" s="44" t="s">
        <v>167</v>
      </c>
      <c r="F6" s="43" t="s">
        <v>167</v>
      </c>
      <c r="G6" s="32" t="s">
        <v>360</v>
      </c>
      <c r="H6" s="33"/>
      <c r="I6" s="33">
        <f>IF(Tabla152[[#This Row],[Posición]]=0,0,0.975^(Tabla152[[#This Row],[Posición]]-1)*3000)</f>
        <v>0</v>
      </c>
      <c r="J6" s="33"/>
      <c r="K6" s="33">
        <f>IF(Tabla152[[#This Row],[Posición2]]=0,0,0.975^(Tabla152[[#This Row],[Posición2]]-1)*3000)</f>
        <v>0</v>
      </c>
      <c r="L6" s="45">
        <v>5</v>
      </c>
      <c r="M6" s="33">
        <f>IF(Tabla152[[#This Row],[Posición3]]=0,0,0.975^(Tabla152[[#This Row],[Posición3]]-1)*3000)</f>
        <v>2711.0636718749997</v>
      </c>
      <c r="N6" s="33"/>
      <c r="O6" s="33">
        <f>IF(Tabla152[[#This Row],[Posición4]]=0,0,0.975^(Tabla152[[#This Row],[Posición4]]-1)*3000)</f>
        <v>0</v>
      </c>
      <c r="P6" s="33">
        <v>2</v>
      </c>
      <c r="Q6" s="33">
        <f>IF(Tabla152[[#This Row],[Posición5]]=0,0,0.975^(Tabla152[[#This Row],[Posición5]]-1)*6000)</f>
        <v>5850</v>
      </c>
      <c r="R6" s="33"/>
      <c r="S6" s="33">
        <f>IF(Tabla152[[#This Row],[Posición6]]=0,0,0.975^(Tabla152[[#This Row],[Posición6]]-1)*3000)</f>
        <v>0</v>
      </c>
      <c r="T6" s="33">
        <f>SUM(Tabla152[[#This Row],[Puntaje]],Tabla152[[#This Row],[Puntaje2]],Tabla152[[#This Row],[Puntaje3]],Tabla152[[#This Row],[Puntaje4]],Tabla152[[#This Row],[Puntaje6]],Tabla152[[#This Row],[Puntaje5]])</f>
        <v>8561.0636718749993</v>
      </c>
    </row>
    <row r="7" spans="1:20" x14ac:dyDescent="0.35">
      <c r="B7" s="23" t="s">
        <v>128</v>
      </c>
      <c r="C7" s="23" t="s">
        <v>149</v>
      </c>
      <c r="D7" s="24">
        <v>41095</v>
      </c>
      <c r="E7" s="15" t="s">
        <v>374</v>
      </c>
      <c r="F7" s="23" t="s">
        <v>168</v>
      </c>
      <c r="G7" s="19" t="s">
        <v>360</v>
      </c>
      <c r="H7" s="13"/>
      <c r="I7" s="13">
        <f>IF(Tabla152[[#This Row],[Posición]]=0,0,0.975^(Tabla152[[#This Row],[Posición]]-1)*3000)</f>
        <v>0</v>
      </c>
      <c r="J7" s="13"/>
      <c r="K7" s="13">
        <f>IF(Tabla152[[#This Row],[Posición2]]=0,0,0.975^(Tabla152[[#This Row],[Posición2]]-1)*3000)</f>
        <v>0</v>
      </c>
      <c r="L7" s="25">
        <v>6</v>
      </c>
      <c r="M7" s="13">
        <f>IF(Tabla152[[#This Row],[Posición3]]=0,0,0.975^(Tabla152[[#This Row],[Posición3]]-1)*3000)</f>
        <v>2643.2870800781247</v>
      </c>
      <c r="N7" s="13"/>
      <c r="O7" s="13">
        <f>IF(Tabla152[[#This Row],[Posición4]]=0,0,0.975^(Tabla152[[#This Row],[Posición4]]-1)*3000)</f>
        <v>0</v>
      </c>
      <c r="P7" s="13">
        <v>6</v>
      </c>
      <c r="Q7" s="13">
        <f>IF(Tabla152[[#This Row],[Posición5]]=0,0,0.975^(Tabla152[[#This Row],[Posición5]]-1)*6000)</f>
        <v>5286.5741601562495</v>
      </c>
      <c r="R7" s="13"/>
      <c r="S7" s="13">
        <f>IF(Tabla152[[#This Row],[Posición6]]=0,0,0.975^(Tabla152[[#This Row],[Posición6]]-1)*3000)</f>
        <v>0</v>
      </c>
      <c r="T7" s="10">
        <f>SUM(Tabla152[[#This Row],[Puntaje]],Tabla152[[#This Row],[Puntaje2]],Tabla152[[#This Row],[Puntaje3]],Tabla152[[#This Row],[Puntaje4]],Tabla152[[#This Row],[Puntaje6]],Tabla152[[#This Row],[Puntaje5]])</f>
        <v>7929.8612402343742</v>
      </c>
    </row>
    <row r="8" spans="1:20" x14ac:dyDescent="0.35">
      <c r="B8" s="14" t="s">
        <v>261</v>
      </c>
      <c r="C8" s="14" t="s">
        <v>262</v>
      </c>
      <c r="D8" s="15">
        <v>40555</v>
      </c>
      <c r="E8" s="15" t="s">
        <v>374</v>
      </c>
      <c r="F8" s="18" t="s">
        <v>248</v>
      </c>
      <c r="G8" s="19" t="s">
        <v>360</v>
      </c>
      <c r="H8" s="13"/>
      <c r="I8" s="13"/>
      <c r="J8" s="13"/>
      <c r="K8" s="13"/>
      <c r="L8" s="13"/>
      <c r="M8" s="13"/>
      <c r="N8" s="13"/>
      <c r="O8" s="13"/>
      <c r="P8" s="13">
        <v>4</v>
      </c>
      <c r="Q8" s="13">
        <f>IF(Tabla152[[#This Row],[Posición5]]=0,0,0.975^(Tabla152[[#This Row],[Posición5]]-1)*6000)</f>
        <v>5561.15625</v>
      </c>
      <c r="R8" s="13"/>
      <c r="S8" s="13">
        <f>IF(Tabla152[[#This Row],[Posición6]]=0,0,0.975^(Tabla152[[#This Row],[Posición6]]-1)*3000)</f>
        <v>0</v>
      </c>
      <c r="T8" s="10">
        <f>SUM(Tabla152[[#This Row],[Puntaje]],Tabla152[[#This Row],[Puntaje2]],Tabla152[[#This Row],[Puntaje3]],Tabla152[[#This Row],[Puntaje4]],Tabla152[[#This Row],[Puntaje6]],Tabla152[[#This Row],[Puntaje5]])</f>
        <v>5561.15625</v>
      </c>
    </row>
    <row r="9" spans="1:20" x14ac:dyDescent="0.35">
      <c r="B9" s="14" t="s">
        <v>263</v>
      </c>
      <c r="C9" s="14" t="s">
        <v>264</v>
      </c>
      <c r="D9" s="15">
        <v>40850</v>
      </c>
      <c r="E9" s="15" t="s">
        <v>374</v>
      </c>
      <c r="F9" s="18" t="s">
        <v>249</v>
      </c>
      <c r="G9" s="19" t="s">
        <v>360</v>
      </c>
      <c r="H9" s="13"/>
      <c r="I9" s="13"/>
      <c r="J9" s="13"/>
      <c r="K9" s="13"/>
      <c r="L9" s="13"/>
      <c r="M9" s="13"/>
      <c r="N9" s="13"/>
      <c r="O9" s="13"/>
      <c r="P9" s="13">
        <v>5</v>
      </c>
      <c r="Q9" s="13">
        <f>IF(Tabla152[[#This Row],[Posición5]]=0,0,0.975^(Tabla152[[#This Row],[Posición5]]-1)*6000)</f>
        <v>5422.1273437499995</v>
      </c>
      <c r="R9" s="13"/>
      <c r="S9" s="13">
        <f>IF(Tabla152[[#This Row],[Posición6]]=0,0,0.975^(Tabla152[[#This Row],[Posición6]]-1)*3000)</f>
        <v>0</v>
      </c>
      <c r="T9" s="10">
        <f>SUM(Tabla152[[#This Row],[Puntaje]],Tabla152[[#This Row],[Puntaje2]],Tabla152[[#This Row],[Puntaje3]],Tabla152[[#This Row],[Puntaje4]],Tabla152[[#This Row],[Puntaje6]],Tabla152[[#This Row],[Puntaje5]])</f>
        <v>5422.1273437499995</v>
      </c>
    </row>
    <row r="10" spans="1:20" x14ac:dyDescent="0.35">
      <c r="B10" s="14" t="s">
        <v>23</v>
      </c>
      <c r="C10" s="14" t="s">
        <v>24</v>
      </c>
      <c r="D10" s="15"/>
      <c r="E10" s="15" t="s">
        <v>374</v>
      </c>
      <c r="F10" s="14" t="s">
        <v>35</v>
      </c>
      <c r="G10" s="19" t="s">
        <v>360</v>
      </c>
      <c r="H10" s="13">
        <v>3</v>
      </c>
      <c r="I10" s="13">
        <f>IF(Tabla152[[#This Row],[Posición]]=0,0,0.975^(Tabla152[[#This Row],[Posición]]-1)*3000)</f>
        <v>2851.875</v>
      </c>
      <c r="J10" s="13"/>
      <c r="K10" s="13">
        <f>IF(Tabla152[[#This Row],[Posición2]]=0,0,0.975^(Tabla152[[#This Row],[Posición2]]-1)*3000)</f>
        <v>0</v>
      </c>
      <c r="L10" s="13"/>
      <c r="M10" s="13">
        <f>IF(Tabla152[[#This Row],[Posición3]]=0,0,0.975^(Tabla152[[#This Row],[Posición3]]-1)*3000)</f>
        <v>0</v>
      </c>
      <c r="N10" s="13"/>
      <c r="O10" s="13">
        <f>IF(Tabla152[[#This Row],[Posición4]]=0,0,0.975^(Tabla152[[#This Row],[Posición4]]-1)*3000)</f>
        <v>0</v>
      </c>
      <c r="P10" s="13"/>
      <c r="Q10" s="13">
        <f>IF(Tabla152[[#This Row],[Posición5]]=0,0,0.975^(Tabla152[[#This Row],[Posición5]]-1)*6000)</f>
        <v>0</v>
      </c>
      <c r="R10" s="13"/>
      <c r="S10" s="13">
        <f>IF(Tabla152[[#This Row],[Posición6]]=0,0,0.975^(Tabla152[[#This Row],[Posición6]]-1)*3000)</f>
        <v>0</v>
      </c>
      <c r="T10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11" spans="1:20" x14ac:dyDescent="0.35">
      <c r="B11" s="20" t="s">
        <v>126</v>
      </c>
      <c r="C11" s="20" t="s">
        <v>146</v>
      </c>
      <c r="D11" s="21">
        <v>40890</v>
      </c>
      <c r="E11" s="21" t="s">
        <v>165</v>
      </c>
      <c r="F11" s="20" t="s">
        <v>165</v>
      </c>
      <c r="G11" s="17" t="s">
        <v>360</v>
      </c>
      <c r="H11" s="10"/>
      <c r="I11" s="10">
        <f>IF(Tabla152[[#This Row],[Posición]]=0,0,0.975^(Tabla152[[#This Row],[Posición]]-1)*3000)</f>
        <v>0</v>
      </c>
      <c r="J11" s="10"/>
      <c r="K11" s="10">
        <f>IF(Tabla152[[#This Row],[Posición2]]=0,0,0.975^(Tabla152[[#This Row],[Posición2]]-1)*3000)</f>
        <v>0</v>
      </c>
      <c r="L11" s="22">
        <v>3</v>
      </c>
      <c r="M11" s="10">
        <f>IF(Tabla152[[#This Row],[Posición3]]=0,0,0.975^(Tabla152[[#This Row],[Posición3]]-1)*3000)</f>
        <v>2851.875</v>
      </c>
      <c r="N11" s="10"/>
      <c r="O11" s="10">
        <f>IF(Tabla152[[#This Row],[Posición4]]=0,0,0.975^(Tabla152[[#This Row],[Posición4]]-1)*3000)</f>
        <v>0</v>
      </c>
      <c r="P11" s="10"/>
      <c r="Q11" s="10">
        <f>IF(Tabla152[[#This Row],[Posición5]]=0,0,0.975^(Tabla152[[#This Row],[Posición5]]-1)*6000)</f>
        <v>0</v>
      </c>
      <c r="R11" s="10"/>
      <c r="S11" s="10">
        <f>IF(Tabla152[[#This Row],[Posición6]]=0,0,0.975^(Tabla152[[#This Row],[Posición6]]-1)*3000)</f>
        <v>0</v>
      </c>
      <c r="T11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12" spans="1:20" x14ac:dyDescent="0.35">
      <c r="B12" s="14" t="s">
        <v>25</v>
      </c>
      <c r="C12" s="14" t="s">
        <v>26</v>
      </c>
      <c r="D12" s="15"/>
      <c r="E12" s="15" t="s">
        <v>374</v>
      </c>
      <c r="F12" s="14" t="s">
        <v>36</v>
      </c>
      <c r="G12" s="19" t="s">
        <v>360</v>
      </c>
      <c r="H12" s="13">
        <v>4</v>
      </c>
      <c r="I12" s="13">
        <f>IF(Tabla152[[#This Row],[Posición]]=0,0,0.975^(Tabla152[[#This Row],[Posición]]-1)*3000)</f>
        <v>2780.578125</v>
      </c>
      <c r="J12" s="13"/>
      <c r="K12" s="13">
        <f>IF(Tabla152[[#This Row],[Posición2]]=0,0,0.975^(Tabla152[[#This Row],[Posición2]]-1)*3000)</f>
        <v>0</v>
      </c>
      <c r="L12" s="13"/>
      <c r="M12" s="13">
        <f>IF(Tabla152[[#This Row],[Posición3]]=0,0,0.975^(Tabla152[[#This Row],[Posición3]]-1)*3000)</f>
        <v>0</v>
      </c>
      <c r="N12" s="13"/>
      <c r="O12" s="13">
        <f>IF(Tabla152[[#This Row],[Posición4]]=0,0,0.975^(Tabla152[[#This Row],[Posición4]]-1)*3000)</f>
        <v>0</v>
      </c>
      <c r="P12" s="13"/>
      <c r="Q12" s="13">
        <f>IF(Tabla152[[#This Row],[Posición5]]=0,0,0.975^(Tabla152[[#This Row],[Posición5]]-1)*6000)</f>
        <v>0</v>
      </c>
      <c r="R12" s="13"/>
      <c r="S12" s="13">
        <f>IF(Tabla152[[#This Row],[Posición6]]=0,0,0.975^(Tabla152[[#This Row],[Posición6]]-1)*3000)</f>
        <v>0</v>
      </c>
      <c r="T12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13" spans="1:20" x14ac:dyDescent="0.35">
      <c r="B13" s="20" t="s">
        <v>127</v>
      </c>
      <c r="C13" s="20" t="s">
        <v>147</v>
      </c>
      <c r="D13" s="21">
        <v>40967</v>
      </c>
      <c r="E13" s="21" t="s">
        <v>166</v>
      </c>
      <c r="F13" s="20" t="s">
        <v>166</v>
      </c>
      <c r="G13" s="17" t="s">
        <v>360</v>
      </c>
      <c r="H13" s="10"/>
      <c r="I13" s="10">
        <f>IF(Tabla152[[#This Row],[Posición]]=0,0,0.975^(Tabla152[[#This Row],[Posición]]-1)*3000)</f>
        <v>0</v>
      </c>
      <c r="J13" s="10"/>
      <c r="K13" s="10">
        <f>IF(Tabla152[[#This Row],[Posición2]]=0,0,0.975^(Tabla152[[#This Row],[Posición2]]-1)*3000)</f>
        <v>0</v>
      </c>
      <c r="L13" s="22">
        <v>4</v>
      </c>
      <c r="M13" s="10">
        <f>IF(Tabla152[[#This Row],[Posición3]]=0,0,0.975^(Tabla152[[#This Row],[Posición3]]-1)*3000)</f>
        <v>2780.578125</v>
      </c>
      <c r="N13" s="10"/>
      <c r="O13" s="10">
        <f>IF(Tabla152[[#This Row],[Posición4]]=0,0,0.975^(Tabla152[[#This Row],[Posición4]]-1)*3000)</f>
        <v>0</v>
      </c>
      <c r="P13" s="10"/>
      <c r="Q13" s="10">
        <f>IF(Tabla152[[#This Row],[Posición5]]=0,0,0.975^(Tabla152[[#This Row],[Posición5]]-1)*6000)</f>
        <v>0</v>
      </c>
      <c r="R13" s="10"/>
      <c r="S13" s="10">
        <f>IF(Tabla152[[#This Row],[Posición6]]=0,0,0.975^(Tabla152[[#This Row],[Posición6]]-1)*3000)</f>
        <v>0</v>
      </c>
      <c r="T13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14" spans="1:20" x14ac:dyDescent="0.35">
      <c r="B14" s="14" t="s">
        <v>27</v>
      </c>
      <c r="C14" s="14" t="s">
        <v>28</v>
      </c>
      <c r="D14" s="15"/>
      <c r="E14" s="15" t="s">
        <v>374</v>
      </c>
      <c r="F14" s="14" t="s">
        <v>37</v>
      </c>
      <c r="G14" s="19" t="s">
        <v>360</v>
      </c>
      <c r="H14" s="13">
        <v>5</v>
      </c>
      <c r="I14" s="13">
        <f>IF(Tabla152[[#This Row],[Posición]]=0,0,0.975^(Tabla152[[#This Row],[Posición]]-1)*3000)</f>
        <v>2711.0636718749997</v>
      </c>
      <c r="J14" s="13"/>
      <c r="K14" s="13">
        <f>IF(Tabla152[[#This Row],[Posición2]]=0,0,0.975^(Tabla152[[#This Row],[Posición2]]-1)*3000)</f>
        <v>0</v>
      </c>
      <c r="L14" s="13"/>
      <c r="M14" s="13">
        <f>IF(Tabla152[[#This Row],[Posición3]]=0,0,0.975^(Tabla152[[#This Row],[Posición3]]-1)*3000)</f>
        <v>0</v>
      </c>
      <c r="N14" s="13"/>
      <c r="O14" s="13">
        <f>IF(Tabla152[[#This Row],[Posición4]]=0,0,0.975^(Tabla152[[#This Row],[Posición4]]-1)*3000)</f>
        <v>0</v>
      </c>
      <c r="P14" s="13"/>
      <c r="Q14" s="13">
        <f>IF(Tabla152[[#This Row],[Posición5]]=0,0,0.975^(Tabla152[[#This Row],[Posición5]]-1)*6000)</f>
        <v>0</v>
      </c>
      <c r="R14" s="13"/>
      <c r="S14" s="13">
        <f>IF(Tabla152[[#This Row],[Posición6]]=0,0,0.975^(Tabla152[[#This Row],[Posición6]]-1)*3000)</f>
        <v>0</v>
      </c>
      <c r="T14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15" spans="1:20" x14ac:dyDescent="0.35">
      <c r="B15" s="8" t="s">
        <v>29</v>
      </c>
      <c r="C15" s="8" t="s">
        <v>30</v>
      </c>
      <c r="D15" s="16"/>
      <c r="E15" s="16" t="s">
        <v>38</v>
      </c>
      <c r="F15" s="8" t="s">
        <v>38</v>
      </c>
      <c r="G15" s="17" t="s">
        <v>360</v>
      </c>
      <c r="H15" s="10">
        <v>6</v>
      </c>
      <c r="I15" s="10">
        <f>IF(Tabla152[[#This Row],[Posición]]=0,0,0.975^(Tabla152[[#This Row],[Posición]]-1)*3000)</f>
        <v>2643.2870800781247</v>
      </c>
      <c r="J15" s="10"/>
      <c r="K15" s="10">
        <f>IF(Tabla152[[#This Row],[Posición2]]=0,0,0.975^(Tabla152[[#This Row],[Posición2]]-1)*3000)</f>
        <v>0</v>
      </c>
      <c r="L15" s="10"/>
      <c r="M15" s="10">
        <f>IF(Tabla152[[#This Row],[Posición3]]=0,0,0.975^(Tabla152[[#This Row],[Posición3]]-1)*3000)</f>
        <v>0</v>
      </c>
      <c r="N15" s="10"/>
      <c r="O15" s="10">
        <f>IF(Tabla152[[#This Row],[Posición4]]=0,0,0.975^(Tabla152[[#This Row],[Posición4]]-1)*3000)</f>
        <v>0</v>
      </c>
      <c r="P15" s="10"/>
      <c r="Q15" s="10">
        <f>IF(Tabla152[[#This Row],[Posición5]]=0,0,0.975^(Tabla152[[#This Row],[Posición5]]-1)*6000)</f>
        <v>0</v>
      </c>
      <c r="R15" s="10"/>
      <c r="S15" s="10">
        <f>IF(Tabla152[[#This Row],[Posición6]]=0,0,0.975^(Tabla152[[#This Row],[Posición6]]-1)*3000)</f>
        <v>0</v>
      </c>
      <c r="T15" s="10">
        <f>SUM(Tabla152[[#This Row],[Puntaje]],Tabla152[[#This Row],[Puntaje2]],Tabla152[[#This Row],[Puntaje3]],Tabla152[[#This Row],[Puntaje4]],Tabla152[[#This Row],[Puntaje6]],Tabla152[[#This Row],[Puntaje5]])</f>
        <v>2643.2870800781247</v>
      </c>
    </row>
    <row r="16" spans="1:20" x14ac:dyDescent="0.35">
      <c r="B16" s="14" t="s">
        <v>31</v>
      </c>
      <c r="C16" s="14" t="s">
        <v>32</v>
      </c>
      <c r="D16" s="15"/>
      <c r="E16" s="15" t="s">
        <v>374</v>
      </c>
      <c r="F16" s="14" t="s">
        <v>39</v>
      </c>
      <c r="G16" s="19" t="s">
        <v>360</v>
      </c>
      <c r="H16" s="13">
        <v>7</v>
      </c>
      <c r="I16" s="13">
        <f>IF(Tabla152[[#This Row],[Posición]]=0,0,0.975^(Tabla152[[#This Row],[Posición]]-1)*3000)</f>
        <v>2577.2049030761714</v>
      </c>
      <c r="J16" s="13"/>
      <c r="K16" s="13">
        <f>IF(Tabla152[[#This Row],[Posición2]]=0,0,0.975^(Tabla152[[#This Row],[Posición2]]-1)*3000)</f>
        <v>0</v>
      </c>
      <c r="L16" s="13"/>
      <c r="M16" s="13">
        <f>IF(Tabla152[[#This Row],[Posición3]]=0,0,0.975^(Tabla152[[#This Row],[Posición3]]-1)*3000)</f>
        <v>0</v>
      </c>
      <c r="N16" s="13"/>
      <c r="O16" s="13">
        <f>IF(Tabla152[[#This Row],[Posición4]]=0,0,0.975^(Tabla152[[#This Row],[Posición4]]-1)*3000)</f>
        <v>0</v>
      </c>
      <c r="P16" s="13"/>
      <c r="Q16" s="13">
        <f>IF(Tabla152[[#This Row],[Posición5]]=0,0,0.975^(Tabla152[[#This Row],[Posición5]]-1)*6000)</f>
        <v>0</v>
      </c>
      <c r="R16" s="13"/>
      <c r="S16" s="13">
        <f>IF(Tabla152[[#This Row],[Posición6]]=0,0,0.975^(Tabla152[[#This Row],[Posición6]]-1)*3000)</f>
        <v>0</v>
      </c>
      <c r="T16" s="10">
        <f>SUM(Tabla152[[#This Row],[Puntaje]],Tabla152[[#This Row],[Puntaje2]],Tabla152[[#This Row],[Puntaje3]],Tabla152[[#This Row],[Puntaje4]],Tabla152[[#This Row],[Puntaje6]],Tabla152[[#This Row],[Puntaje5]])</f>
        <v>2577.2049030761714</v>
      </c>
    </row>
    <row r="17" spans="1:20" x14ac:dyDescent="0.35">
      <c r="B17" s="20" t="s">
        <v>129</v>
      </c>
      <c r="C17" s="20" t="s">
        <v>150</v>
      </c>
      <c r="D17" s="21">
        <v>40637</v>
      </c>
      <c r="E17" s="21" t="s">
        <v>169</v>
      </c>
      <c r="F17" s="20" t="s">
        <v>169</v>
      </c>
      <c r="G17" s="17" t="s">
        <v>360</v>
      </c>
      <c r="H17" s="10"/>
      <c r="I17" s="10">
        <f>IF(Tabla152[[#This Row],[Posición]]=0,0,0.975^(Tabla152[[#This Row],[Posición]]-1)*3000)</f>
        <v>0</v>
      </c>
      <c r="J17" s="10"/>
      <c r="K17" s="10">
        <f>IF(Tabla152[[#This Row],[Posición2]]=0,0,0.975^(Tabla152[[#This Row],[Posición2]]-1)*3000)</f>
        <v>0</v>
      </c>
      <c r="L17" s="22">
        <v>7</v>
      </c>
      <c r="M17" s="10">
        <f>IF(Tabla152[[#This Row],[Posición3]]=0,0,0.975^(Tabla152[[#This Row],[Posición3]]-1)*3000)</f>
        <v>2577.2049030761714</v>
      </c>
      <c r="N17" s="10"/>
      <c r="O17" s="10">
        <f>IF(Tabla152[[#This Row],[Posición4]]=0,0,0.975^(Tabla152[[#This Row],[Posición4]]-1)*3000)</f>
        <v>0</v>
      </c>
      <c r="P17" s="10"/>
      <c r="Q17" s="10">
        <f>IF(Tabla152[[#This Row],[Posición5]]=0,0,0.975^(Tabla152[[#This Row],[Posición5]]-1)*6000)</f>
        <v>0</v>
      </c>
      <c r="R17" s="10"/>
      <c r="S17" s="10">
        <f>IF(Tabla152[[#This Row],[Posición6]]=0,0,0.975^(Tabla152[[#This Row],[Posición6]]-1)*3000)</f>
        <v>0</v>
      </c>
      <c r="T17" s="10">
        <f>SUM(Tabla152[[#This Row],[Puntaje]],Tabla152[[#This Row],[Puntaje2]],Tabla152[[#This Row],[Puntaje3]],Tabla152[[#This Row],[Puntaje4]],Tabla152[[#This Row],[Puntaje6]],Tabla152[[#This Row],[Puntaje5]])</f>
        <v>2577.2049030761714</v>
      </c>
    </row>
    <row r="18" spans="1:20" x14ac:dyDescent="0.35">
      <c r="B18" s="20" t="s">
        <v>130</v>
      </c>
      <c r="C18" s="20" t="s">
        <v>151</v>
      </c>
      <c r="D18" s="21">
        <v>40852</v>
      </c>
      <c r="E18" s="21" t="s">
        <v>170</v>
      </c>
      <c r="F18" s="20" t="s">
        <v>170</v>
      </c>
      <c r="G18" s="17" t="s">
        <v>360</v>
      </c>
      <c r="H18" s="10"/>
      <c r="I18" s="10">
        <f>IF(Tabla152[[#This Row],[Posición]]=0,0,0.975^(Tabla152[[#This Row],[Posición]]-1)*3000)</f>
        <v>0</v>
      </c>
      <c r="J18" s="10"/>
      <c r="K18" s="10">
        <f>IF(Tabla152[[#This Row],[Posición2]]=0,0,0.975^(Tabla152[[#This Row],[Posición2]]-1)*3000)</f>
        <v>0</v>
      </c>
      <c r="L18" s="22">
        <v>8</v>
      </c>
      <c r="M18" s="10">
        <f>IF(Tabla152[[#This Row],[Posición3]]=0,0,0.975^(Tabla152[[#This Row],[Posición3]]-1)*3000)</f>
        <v>2512.7747804992669</v>
      </c>
      <c r="N18" s="10"/>
      <c r="O18" s="10">
        <f>IF(Tabla152[[#This Row],[Posición4]]=0,0,0.975^(Tabla152[[#This Row],[Posición4]]-1)*3000)</f>
        <v>0</v>
      </c>
      <c r="P18" s="10"/>
      <c r="Q18" s="10">
        <f>IF(Tabla152[[#This Row],[Posición5]]=0,0,0.975^(Tabla152[[#This Row],[Posición5]]-1)*6000)</f>
        <v>0</v>
      </c>
      <c r="R18" s="10"/>
      <c r="S18" s="10">
        <f>IF(Tabla152[[#This Row],[Posición6]]=0,0,0.975^(Tabla152[[#This Row],[Posición6]]-1)*3000)</f>
        <v>0</v>
      </c>
      <c r="T18" s="10">
        <f>SUM(Tabla152[[#This Row],[Puntaje]],Tabla152[[#This Row],[Puntaje2]],Tabla152[[#This Row],[Puntaje3]],Tabla152[[#This Row],[Puntaje4]],Tabla152[[#This Row],[Puntaje6]],Tabla152[[#This Row],[Puntaje5]])</f>
        <v>2512.7747804992669</v>
      </c>
    </row>
    <row r="19" spans="1:20" x14ac:dyDescent="0.35">
      <c r="B19" s="20" t="s">
        <v>131</v>
      </c>
      <c r="C19" s="20" t="s">
        <v>152</v>
      </c>
      <c r="D19" s="21">
        <v>40914</v>
      </c>
      <c r="E19" s="21" t="s">
        <v>171</v>
      </c>
      <c r="F19" s="20" t="s">
        <v>171</v>
      </c>
      <c r="G19" s="17" t="s">
        <v>360</v>
      </c>
      <c r="H19" s="10"/>
      <c r="I19" s="10">
        <f>IF(Tabla152[[#This Row],[Posición]]=0,0,0.975^(Tabla152[[#This Row],[Posición]]-1)*3000)</f>
        <v>0</v>
      </c>
      <c r="J19" s="10"/>
      <c r="K19" s="10">
        <f>IF(Tabla152[[#This Row],[Posición2]]=0,0,0.975^(Tabla152[[#This Row],[Posición2]]-1)*3000)</f>
        <v>0</v>
      </c>
      <c r="L19" s="22">
        <v>9</v>
      </c>
      <c r="M19" s="10">
        <f>IF(Tabla152[[#This Row],[Posición3]]=0,0,0.975^(Tabla152[[#This Row],[Posición3]]-1)*3000)</f>
        <v>2449.9554109867854</v>
      </c>
      <c r="N19" s="10"/>
      <c r="O19" s="10">
        <f>IF(Tabla152[[#This Row],[Posición4]]=0,0,0.975^(Tabla152[[#This Row],[Posición4]]-1)*3000)</f>
        <v>0</v>
      </c>
      <c r="P19" s="10"/>
      <c r="Q19" s="10">
        <f>IF(Tabla152[[#This Row],[Posición5]]=0,0,0.975^(Tabla152[[#This Row],[Posición5]]-1)*6000)</f>
        <v>0</v>
      </c>
      <c r="R19" s="10"/>
      <c r="S19" s="10">
        <f>IF(Tabla152[[#This Row],[Posición6]]=0,0,0.975^(Tabla152[[#This Row],[Posición6]]-1)*3000)</f>
        <v>0</v>
      </c>
      <c r="T19" s="10">
        <f>SUM(Tabla152[[#This Row],[Puntaje]],Tabla152[[#This Row],[Puntaje2]],Tabla152[[#This Row],[Puntaje3]],Tabla152[[#This Row],[Puntaje4]],Tabla152[[#This Row],[Puntaje6]],Tabla152[[#This Row],[Puntaje5]])</f>
        <v>2449.9554109867854</v>
      </c>
    </row>
    <row r="20" spans="1:20" x14ac:dyDescent="0.35">
      <c r="A20" s="3">
        <v>1</v>
      </c>
      <c r="B20" s="30" t="s">
        <v>47</v>
      </c>
      <c r="C20" s="30" t="s">
        <v>48</v>
      </c>
      <c r="D20" s="31"/>
      <c r="E20" s="31" t="s">
        <v>49</v>
      </c>
      <c r="F20" s="30" t="s">
        <v>49</v>
      </c>
      <c r="G20" s="32" t="s">
        <v>373</v>
      </c>
      <c r="H20" s="33">
        <v>3</v>
      </c>
      <c r="I20" s="33">
        <f>IF(Tabla152[[#This Row],[Posición]]=0,0,0.975^(Tabla152[[#This Row],[Posición]]-1)*3000)</f>
        <v>2851.875</v>
      </c>
      <c r="J20" s="33">
        <v>1</v>
      </c>
      <c r="K20" s="33">
        <f>IF(Tabla152[[#This Row],[Posición2]]=0,0,0.975^(Tabla152[[#This Row],[Posición2]]-1)*3000)</f>
        <v>3000</v>
      </c>
      <c r="L20" s="33">
        <v>3</v>
      </c>
      <c r="M20" s="33">
        <f>IF(Tabla152[[#This Row],[Posición3]]=0,0,0.975^(Tabla152[[#This Row],[Posición3]]-1)*3000)</f>
        <v>2851.875</v>
      </c>
      <c r="N20" s="33"/>
      <c r="O20" s="33">
        <f>IF(Tabla152[[#This Row],[Posición4]]=0,0,0.975^(Tabla152[[#This Row],[Posición4]]-1)*3000)</f>
        <v>0</v>
      </c>
      <c r="P20" s="33">
        <v>7</v>
      </c>
      <c r="Q20" s="33">
        <f>IF(Tabla152[[#This Row],[Posición5]]=0,0,0.975^(Tabla152[[#This Row],[Posición5]]-1)*6000)</f>
        <v>5154.4098061523428</v>
      </c>
      <c r="R20" s="33"/>
      <c r="S20" s="33">
        <f>IF(Tabla152[[#This Row],[Posición6]]=0,0,0.975^(Tabla152[[#This Row],[Posición6]]-1)*3000)</f>
        <v>0</v>
      </c>
      <c r="T20" s="33">
        <f>SUM(Tabla152[[#This Row],[Puntaje]],Tabla152[[#This Row],[Puntaje2]],Tabla152[[#This Row],[Puntaje3]],Tabla152[[#This Row],[Puntaje4]],Tabla152[[#This Row],[Puntaje6]],Tabla152[[#This Row],[Puntaje5]])</f>
        <v>13858.159806152344</v>
      </c>
    </row>
    <row r="21" spans="1:20" x14ac:dyDescent="0.35">
      <c r="A21" s="3">
        <v>2</v>
      </c>
      <c r="B21" s="30" t="s">
        <v>41</v>
      </c>
      <c r="C21" s="30" t="s">
        <v>42</v>
      </c>
      <c r="D21" s="31"/>
      <c r="E21" s="31" t="s">
        <v>365</v>
      </c>
      <c r="F21" s="30" t="s">
        <v>43</v>
      </c>
      <c r="G21" s="32" t="s">
        <v>373</v>
      </c>
      <c r="H21" s="33">
        <v>1</v>
      </c>
      <c r="I21" s="33">
        <f>IF(Tabla152[[#This Row],[Posición]]=0,0,0.975^(Tabla152[[#This Row],[Posición]]-1)*3000)</f>
        <v>3000</v>
      </c>
      <c r="J21" s="33"/>
      <c r="K21" s="33">
        <f>IF(Tabla152[[#This Row],[Posición2]]=0,0,0.975^(Tabla152[[#This Row],[Posición2]]-1)*3000)</f>
        <v>0</v>
      </c>
      <c r="L21" s="33">
        <v>1</v>
      </c>
      <c r="M21" s="33">
        <f>IF(Tabla152[[#This Row],[Posición3]]=0,0,0.975^(Tabla152[[#This Row],[Posición3]]-1)*3000)</f>
        <v>3000</v>
      </c>
      <c r="N21" s="33"/>
      <c r="O21" s="33">
        <f>IF(Tabla152[[#This Row],[Posición4]]=0,0,0.975^(Tabla152[[#This Row],[Posición4]]-1)*3000)</f>
        <v>0</v>
      </c>
      <c r="P21" s="33">
        <v>1</v>
      </c>
      <c r="Q21" s="33">
        <f>IF(Tabla152[[#This Row],[Posición5]]=0,0,0.975^(Tabla152[[#This Row],[Posición5]]-1)*6000)</f>
        <v>6000</v>
      </c>
      <c r="R21" s="33"/>
      <c r="S21" s="33">
        <f>IF(Tabla152[[#This Row],[Posición6]]=0,0,0.975^(Tabla152[[#This Row],[Posición6]]-1)*3000)</f>
        <v>0</v>
      </c>
      <c r="T21" s="33">
        <f>SUM(Tabla152[[#This Row],[Puntaje]],Tabla152[[#This Row],[Puntaje2]],Tabla152[[#This Row],[Puntaje3]],Tabla152[[#This Row],[Puntaje4]],Tabla152[[#This Row],[Puntaje6]],Tabla152[[#This Row],[Puntaje5]])</f>
        <v>12000</v>
      </c>
    </row>
    <row r="22" spans="1:20" x14ac:dyDescent="0.35">
      <c r="A22" s="3">
        <v>3</v>
      </c>
      <c r="B22" s="30" t="s">
        <v>53</v>
      </c>
      <c r="C22" s="30" t="s">
        <v>54</v>
      </c>
      <c r="D22" s="31"/>
      <c r="E22" s="31" t="s">
        <v>366</v>
      </c>
      <c r="F22" s="30" t="s">
        <v>55</v>
      </c>
      <c r="G22" s="32" t="s">
        <v>373</v>
      </c>
      <c r="H22" s="33">
        <v>5</v>
      </c>
      <c r="I22" s="33">
        <f>IF(Tabla152[[#This Row],[Posición]]=0,0,0.975^(Tabla152[[#This Row],[Posición]]-1)*3000)</f>
        <v>2711.0636718749997</v>
      </c>
      <c r="J22" s="33"/>
      <c r="K22" s="33">
        <f>IF(Tabla152[[#This Row],[Posición2]]=0,0,0.975^(Tabla152[[#This Row],[Posición2]]-1)*3000)</f>
        <v>0</v>
      </c>
      <c r="L22" s="33">
        <v>2</v>
      </c>
      <c r="M22" s="33">
        <f>IF(Tabla152[[#This Row],[Posición3]]=0,0,0.975^(Tabla152[[#This Row],[Posición3]]-1)*3000)</f>
        <v>2925</v>
      </c>
      <c r="N22" s="33"/>
      <c r="O22" s="33">
        <f>IF(Tabla152[[#This Row],[Posición4]]=0,0,0.975^(Tabla152[[#This Row],[Posición4]]-1)*3000)</f>
        <v>0</v>
      </c>
      <c r="P22" s="33">
        <v>4</v>
      </c>
      <c r="Q22" s="33">
        <f>IF(Tabla152[[#This Row],[Posición5]]=0,0,0.975^(Tabla152[[#This Row],[Posición5]]-1)*6000)</f>
        <v>5561.15625</v>
      </c>
      <c r="R22" s="33"/>
      <c r="S22" s="33">
        <f>IF(Tabla152[[#This Row],[Posición6]]=0,0,0.975^(Tabla152[[#This Row],[Posición6]]-1)*3000)</f>
        <v>0</v>
      </c>
      <c r="T22" s="33">
        <f>SUM(Tabla152[[#This Row],[Puntaje]],Tabla152[[#This Row],[Puntaje2]],Tabla152[[#This Row],[Puntaje3]],Tabla152[[#This Row],[Puntaje4]],Tabla152[[#This Row],[Puntaje6]],Tabla152[[#This Row],[Puntaje5]])</f>
        <v>11197.219921874999</v>
      </c>
    </row>
    <row r="23" spans="1:20" x14ac:dyDescent="0.35">
      <c r="B23" s="8" t="s">
        <v>59</v>
      </c>
      <c r="C23" s="8" t="s">
        <v>60</v>
      </c>
      <c r="D23" s="16"/>
      <c r="E23" s="16" t="s">
        <v>61</v>
      </c>
      <c r="F23" s="8" t="s">
        <v>61</v>
      </c>
      <c r="G23" s="17" t="s">
        <v>373</v>
      </c>
      <c r="H23" s="10">
        <v>7</v>
      </c>
      <c r="I23" s="10">
        <f>IF(Tabla152[[#This Row],[Posición]]=0,0,0.975^(Tabla152[[#This Row],[Posición]]-1)*3000)</f>
        <v>2577.2049030761714</v>
      </c>
      <c r="J23" s="10"/>
      <c r="K23" s="10">
        <f>IF(Tabla152[[#This Row],[Posición2]]=0,0,0.975^(Tabla152[[#This Row],[Posición2]]-1)*3000)</f>
        <v>0</v>
      </c>
      <c r="L23" s="10">
        <v>5</v>
      </c>
      <c r="M23" s="10">
        <f>IF(Tabla152[[#This Row],[Posición3]]=0,0,0.975^(Tabla152[[#This Row],[Posición3]]-1)*3000)</f>
        <v>2711.0636718749997</v>
      </c>
      <c r="N23" s="10"/>
      <c r="O23" s="10">
        <f>IF(Tabla152[[#This Row],[Posición4]]=0,0,0.975^(Tabla152[[#This Row],[Posición4]]-1)*3000)</f>
        <v>0</v>
      </c>
      <c r="P23" s="10">
        <v>4</v>
      </c>
      <c r="Q23" s="10">
        <f>IF(Tabla152[[#This Row],[Posición5]]=0,0,0.975^(Tabla152[[#This Row],[Posición5]]-1)*6000)</f>
        <v>5561.15625</v>
      </c>
      <c r="R23" s="10"/>
      <c r="S23" s="10">
        <f>IF(Tabla152[[#This Row],[Posición6]]=0,0,0.975^(Tabla152[[#This Row],[Posición6]]-1)*3000)</f>
        <v>0</v>
      </c>
      <c r="T23" s="10">
        <f>SUM(Tabla152[[#This Row],[Puntaje]],Tabla152[[#This Row],[Puntaje2]],Tabla152[[#This Row],[Puntaje3]],Tabla152[[#This Row],[Puntaje4]],Tabla152[[#This Row],[Puntaje6]],Tabla152[[#This Row],[Puntaje5]])</f>
        <v>10849.424824951171</v>
      </c>
    </row>
    <row r="24" spans="1:20" x14ac:dyDescent="0.35">
      <c r="B24" s="8" t="s">
        <v>71</v>
      </c>
      <c r="C24" s="8" t="s">
        <v>72</v>
      </c>
      <c r="D24" s="16"/>
      <c r="E24" s="16" t="s">
        <v>367</v>
      </c>
      <c r="F24" s="8" t="s">
        <v>73</v>
      </c>
      <c r="G24" s="17" t="s">
        <v>373</v>
      </c>
      <c r="H24" s="10">
        <v>11</v>
      </c>
      <c r="I24" s="10">
        <f>IF(Tabla152[[#This Row],[Posición]]=0,0,0.975^(Tabla152[[#This Row],[Posición]]-1)*3000)</f>
        <v>2328.9888625693125</v>
      </c>
      <c r="J24" s="10"/>
      <c r="K24" s="10">
        <f>IF(Tabla152[[#This Row],[Posición2]]=0,0,0.975^(Tabla152[[#This Row],[Posición2]]-1)*3000)</f>
        <v>0</v>
      </c>
      <c r="L24" s="10">
        <v>8</v>
      </c>
      <c r="M24" s="10">
        <f>IF(Tabla152[[#This Row],[Posición3]]=0,0,0.975^(Tabla152[[#This Row],[Posición3]]-1)*3000)</f>
        <v>2512.7747804992669</v>
      </c>
      <c r="N24" s="10"/>
      <c r="O24" s="10">
        <f>IF(Tabla152[[#This Row],[Posición4]]=0,0,0.975^(Tabla152[[#This Row],[Posición4]]-1)*3000)</f>
        <v>0</v>
      </c>
      <c r="P24" s="10">
        <v>3</v>
      </c>
      <c r="Q24" s="10">
        <f>IF(Tabla152[[#This Row],[Posición5]]=0,0,0.975^(Tabla152[[#This Row],[Posición5]]-1)*6000)</f>
        <v>5703.75</v>
      </c>
      <c r="R24" s="10"/>
      <c r="S24" s="10">
        <f>IF(Tabla152[[#This Row],[Posición6]]=0,0,0.975^(Tabla152[[#This Row],[Posición6]]-1)*3000)</f>
        <v>0</v>
      </c>
      <c r="T24" s="10">
        <f>SUM(Tabla152[[#This Row],[Puntaje]],Tabla152[[#This Row],[Puntaje2]],Tabla152[[#This Row],[Puntaje3]],Tabla152[[#This Row],[Puntaje4]],Tabla152[[#This Row],[Puntaje6]],Tabla152[[#This Row],[Puntaje5]])</f>
        <v>10545.51364306858</v>
      </c>
    </row>
    <row r="25" spans="1:20" x14ac:dyDescent="0.35">
      <c r="B25" s="8" t="s">
        <v>50</v>
      </c>
      <c r="C25" s="8" t="s">
        <v>51</v>
      </c>
      <c r="D25" s="16"/>
      <c r="E25" s="16" t="s">
        <v>52</v>
      </c>
      <c r="F25" s="8" t="s">
        <v>52</v>
      </c>
      <c r="G25" s="17" t="s">
        <v>373</v>
      </c>
      <c r="H25" s="10">
        <v>4</v>
      </c>
      <c r="I25" s="10">
        <f>IF(Tabla152[[#This Row],[Posición]]=0,0,0.975^(Tabla152[[#This Row],[Posición]]-1)*3000)</f>
        <v>2780.578125</v>
      </c>
      <c r="J25" s="10"/>
      <c r="K25" s="10">
        <f>IF(Tabla152[[#This Row],[Posición2]]=0,0,0.975^(Tabla152[[#This Row],[Posición2]]-1)*3000)</f>
        <v>0</v>
      </c>
      <c r="L25" s="10"/>
      <c r="M25" s="10">
        <f>IF(Tabla152[[#This Row],[Posición3]]=0,0,0.975^(Tabla152[[#This Row],[Posición3]]-1)*3000)</f>
        <v>0</v>
      </c>
      <c r="N25" s="10"/>
      <c r="O25" s="10">
        <f>IF(Tabla152[[#This Row],[Posición4]]=0,0,0.975^(Tabla152[[#This Row],[Posición4]]-1)*3000)</f>
        <v>0</v>
      </c>
      <c r="P25" s="10">
        <v>5</v>
      </c>
      <c r="Q25" s="10">
        <f>IF(Tabla152[[#This Row],[Posición5]]=0,0,0.975^(Tabla152[[#This Row],[Posición5]]-1)*6000)</f>
        <v>5422.1273437499995</v>
      </c>
      <c r="R25" s="10"/>
      <c r="S25" s="10">
        <f>IF(Tabla152[[#This Row],[Posición6]]=0,0,0.975^(Tabla152[[#This Row],[Posición6]]-1)*3000)</f>
        <v>0</v>
      </c>
      <c r="T25" s="10">
        <f>SUM(Tabla152[[#This Row],[Puntaje]],Tabla152[[#This Row],[Puntaje2]],Tabla152[[#This Row],[Puntaje3]],Tabla152[[#This Row],[Puntaje4]],Tabla152[[#This Row],[Puntaje6]],Tabla152[[#This Row],[Puntaje5]])</f>
        <v>8202.7054687499985</v>
      </c>
    </row>
    <row r="26" spans="1:20" x14ac:dyDescent="0.35">
      <c r="B26" s="8" t="s">
        <v>44</v>
      </c>
      <c r="C26" s="8" t="s">
        <v>45</v>
      </c>
      <c r="D26" s="16"/>
      <c r="E26" s="16" t="s">
        <v>46</v>
      </c>
      <c r="F26" s="8" t="s">
        <v>46</v>
      </c>
      <c r="G26" s="17" t="s">
        <v>373</v>
      </c>
      <c r="H26" s="10">
        <v>2</v>
      </c>
      <c r="I26" s="10">
        <f>IF(Tabla152[[#This Row],[Posición]]=0,0,0.975^(Tabla152[[#This Row],[Posición]]-1)*3000)</f>
        <v>2925</v>
      </c>
      <c r="J26" s="10"/>
      <c r="K26" s="10">
        <f>IF(Tabla152[[#This Row],[Posición2]]=0,0,0.975^(Tabla152[[#This Row],[Posición2]]-1)*3000)</f>
        <v>0</v>
      </c>
      <c r="L26" s="10"/>
      <c r="M26" s="10">
        <f>IF(Tabla152[[#This Row],[Posición3]]=0,0,0.975^(Tabla152[[#This Row],[Posición3]]-1)*3000)</f>
        <v>0</v>
      </c>
      <c r="N26" s="10"/>
      <c r="O26" s="10">
        <f>IF(Tabla152[[#This Row],[Posición4]]=0,0,0.975^(Tabla152[[#This Row],[Posición4]]-1)*3000)</f>
        <v>0</v>
      </c>
      <c r="P26" s="10">
        <v>8</v>
      </c>
      <c r="Q26" s="10">
        <f>IF(Tabla152[[#This Row],[Posición5]]=0,0,0.975^(Tabla152[[#This Row],[Posición5]]-1)*6000)</f>
        <v>5025.5495609985337</v>
      </c>
      <c r="R26" s="10"/>
      <c r="S26" s="10">
        <f>IF(Tabla152[[#This Row],[Posición6]]=0,0,0.975^(Tabla152[[#This Row],[Posición6]]-1)*3000)</f>
        <v>0</v>
      </c>
      <c r="T26" s="10">
        <f>SUM(Tabla152[[#This Row],[Puntaje]],Tabla152[[#This Row],[Puntaje2]],Tabla152[[#This Row],[Puntaje3]],Tabla152[[#This Row],[Puntaje4]],Tabla152[[#This Row],[Puntaje6]],Tabla152[[#This Row],[Puntaje5]])</f>
        <v>7950.5495609985337</v>
      </c>
    </row>
    <row r="27" spans="1:20" x14ac:dyDescent="0.35">
      <c r="B27" s="8" t="s">
        <v>56</v>
      </c>
      <c r="C27" s="8" t="s">
        <v>57</v>
      </c>
      <c r="D27" s="16"/>
      <c r="E27" s="16" t="s">
        <v>58</v>
      </c>
      <c r="F27" s="8" t="s">
        <v>58</v>
      </c>
      <c r="G27" s="17" t="s">
        <v>373</v>
      </c>
      <c r="H27" s="10">
        <v>6</v>
      </c>
      <c r="I27" s="10">
        <f>IF(Tabla152[[#This Row],[Posición]]=0,0,0.975^(Tabla152[[#This Row],[Posición]]-1)*3000)</f>
        <v>2643.2870800781247</v>
      </c>
      <c r="J27" s="10"/>
      <c r="K27" s="10">
        <f>IF(Tabla152[[#This Row],[Posición2]]=0,0,0.975^(Tabla152[[#This Row],[Posición2]]-1)*3000)</f>
        <v>0</v>
      </c>
      <c r="L27" s="10"/>
      <c r="M27" s="10">
        <f>IF(Tabla152[[#This Row],[Posición3]]=0,0,0.975^(Tabla152[[#This Row],[Posición3]]-1)*3000)</f>
        <v>0</v>
      </c>
      <c r="N27" s="10"/>
      <c r="O27" s="10">
        <f>IF(Tabla152[[#This Row],[Posición4]]=0,0,0.975^(Tabla152[[#This Row],[Posición4]]-1)*3000)</f>
        <v>0</v>
      </c>
      <c r="P27" s="10">
        <v>11</v>
      </c>
      <c r="Q27" s="10">
        <f>IF(Tabla152[[#This Row],[Posición5]]=0,0,0.975^(Tabla152[[#This Row],[Posición5]]-1)*6000)</f>
        <v>4657.9777251386249</v>
      </c>
      <c r="R27" s="10"/>
      <c r="S27" s="10">
        <f>IF(Tabla152[[#This Row],[Posición6]]=0,0,0.975^(Tabla152[[#This Row],[Posición6]]-1)*3000)</f>
        <v>0</v>
      </c>
      <c r="T27" s="10">
        <f>SUM(Tabla152[[#This Row],[Puntaje]],Tabla152[[#This Row],[Puntaje2]],Tabla152[[#This Row],[Puntaje3]],Tabla152[[#This Row],[Puntaje4]],Tabla152[[#This Row],[Puntaje6]],Tabla152[[#This Row],[Puntaje5]])</f>
        <v>7301.2648052167497</v>
      </c>
    </row>
    <row r="28" spans="1:20" x14ac:dyDescent="0.35">
      <c r="B28" s="8" t="s">
        <v>265</v>
      </c>
      <c r="C28" s="8" t="s">
        <v>266</v>
      </c>
      <c r="D28" s="16">
        <v>40739</v>
      </c>
      <c r="E28" s="16" t="s">
        <v>250</v>
      </c>
      <c r="F28" s="26" t="s">
        <v>250</v>
      </c>
      <c r="G28" s="17" t="s">
        <v>373</v>
      </c>
      <c r="H28" s="10"/>
      <c r="I28" s="10"/>
      <c r="J28" s="10"/>
      <c r="K28" s="10"/>
      <c r="L28" s="10"/>
      <c r="M28" s="10"/>
      <c r="N28" s="10"/>
      <c r="O28" s="10"/>
      <c r="P28" s="10">
        <v>2</v>
      </c>
      <c r="Q28" s="10">
        <f>IF(Tabla152[[#This Row],[Posición5]]=0,0,0.975^(Tabla152[[#This Row],[Posición5]]-1)*6000)</f>
        <v>5850</v>
      </c>
      <c r="R28" s="10"/>
      <c r="S28" s="10">
        <f>IF(Tabla152[[#This Row],[Posición6]]=0,0,0.975^(Tabla152[[#This Row],[Posición6]]-1)*3000)</f>
        <v>0</v>
      </c>
      <c r="T28" s="10">
        <f>SUM(Tabla152[[#This Row],[Puntaje]],Tabla152[[#This Row],[Puntaje2]],Tabla152[[#This Row],[Puntaje3]],Tabla152[[#This Row],[Puntaje4]],Tabla152[[#This Row],[Puntaje6]],Tabla152[[#This Row],[Puntaje5]])</f>
        <v>5850</v>
      </c>
    </row>
    <row r="29" spans="1:20" x14ac:dyDescent="0.35">
      <c r="B29" s="14" t="s">
        <v>65</v>
      </c>
      <c r="C29" s="14" t="s">
        <v>66</v>
      </c>
      <c r="D29" s="15"/>
      <c r="E29" s="15" t="s">
        <v>374</v>
      </c>
      <c r="F29" s="14" t="s">
        <v>67</v>
      </c>
      <c r="G29" s="19" t="s">
        <v>373</v>
      </c>
      <c r="H29" s="13">
        <v>9</v>
      </c>
      <c r="I29" s="13">
        <f>IF(Tabla152[[#This Row],[Posición]]=0,0,0.975^(Tabla152[[#This Row],[Posición]]-1)*3000)</f>
        <v>2449.9554109867854</v>
      </c>
      <c r="J29" s="13"/>
      <c r="K29" s="13">
        <f>IF(Tabla152[[#This Row],[Posición2]]=0,0,0.975^(Tabla152[[#This Row],[Posición2]]-1)*3000)</f>
        <v>0</v>
      </c>
      <c r="L29" s="13">
        <v>7</v>
      </c>
      <c r="M29" s="13">
        <f>IF(Tabla152[[#This Row],[Posición3]]=0,0,0.975^(Tabla152[[#This Row],[Posición3]]-1)*3000)</f>
        <v>2577.2049030761714</v>
      </c>
      <c r="N29" s="13"/>
      <c r="O29" s="13">
        <f>IF(Tabla152[[#This Row],[Posición4]]=0,0,0.975^(Tabla152[[#This Row],[Posición4]]-1)*3000)</f>
        <v>0</v>
      </c>
      <c r="P29" s="13"/>
      <c r="Q29" s="13">
        <f>IF(Tabla152[[#This Row],[Posición5]]=0,0,0.975^(Tabla152[[#This Row],[Posición5]]-1)*6000)</f>
        <v>0</v>
      </c>
      <c r="R29" s="13"/>
      <c r="S29" s="13">
        <f>IF(Tabla152[[#This Row],[Posición6]]=0,0,0.975^(Tabla152[[#This Row],[Posición6]]-1)*3000)</f>
        <v>0</v>
      </c>
      <c r="T29" s="10">
        <f>SUM(Tabla152[[#This Row],[Puntaje]],Tabla152[[#This Row],[Puntaje2]],Tabla152[[#This Row],[Puntaje3]],Tabla152[[#This Row],[Puntaje4]],Tabla152[[#This Row],[Puntaje6]],Tabla152[[#This Row],[Puntaje5]])</f>
        <v>5027.1603140629568</v>
      </c>
    </row>
    <row r="30" spans="1:20" x14ac:dyDescent="0.35">
      <c r="B30" s="8" t="s">
        <v>68</v>
      </c>
      <c r="C30" s="8" t="s">
        <v>69</v>
      </c>
      <c r="D30" s="16"/>
      <c r="E30" s="16" t="s">
        <v>368</v>
      </c>
      <c r="F30" s="8" t="s">
        <v>70</v>
      </c>
      <c r="G30" s="17" t="s">
        <v>373</v>
      </c>
      <c r="H30" s="10">
        <v>10</v>
      </c>
      <c r="I30" s="10">
        <f>IF(Tabla152[[#This Row],[Posición]]=0,0,0.975^(Tabla152[[#This Row],[Posición]]-1)*3000)</f>
        <v>2388.7065257121158</v>
      </c>
      <c r="J30" s="10"/>
      <c r="K30" s="10">
        <f>IF(Tabla152[[#This Row],[Posición2]]=0,0,0.975^(Tabla152[[#This Row],[Posición2]]-1)*3000)</f>
        <v>0</v>
      </c>
      <c r="L30" s="10">
        <v>10</v>
      </c>
      <c r="M30" s="10">
        <f>IF(Tabla152[[#This Row],[Posición3]]=0,0,0.975^(Tabla152[[#This Row],[Posición3]]-1)*3000)</f>
        <v>2388.7065257121158</v>
      </c>
      <c r="N30" s="10"/>
      <c r="O30" s="10">
        <f>IF(Tabla152[[#This Row],[Posición4]]=0,0,0.975^(Tabla152[[#This Row],[Posición4]]-1)*3000)</f>
        <v>0</v>
      </c>
      <c r="P30" s="10"/>
      <c r="Q30" s="10">
        <f>IF(Tabla152[[#This Row],[Posición5]]=0,0,0.975^(Tabla152[[#This Row],[Posición5]]-1)*6000)</f>
        <v>0</v>
      </c>
      <c r="R30" s="10"/>
      <c r="S30" s="10">
        <f>IF(Tabla152[[#This Row],[Posición6]]=0,0,0.975^(Tabla152[[#This Row],[Posición6]]-1)*3000)</f>
        <v>0</v>
      </c>
      <c r="T30" s="10">
        <f>SUM(Tabla152[[#This Row],[Puntaje]],Tabla152[[#This Row],[Puntaje2]],Tabla152[[#This Row],[Puntaje3]],Tabla152[[#This Row],[Puntaje4]],Tabla152[[#This Row],[Puntaje6]],Tabla152[[#This Row],[Puntaje5]])</f>
        <v>4777.4130514242315</v>
      </c>
    </row>
    <row r="31" spans="1:20" x14ac:dyDescent="0.35">
      <c r="B31" s="23" t="s">
        <v>132</v>
      </c>
      <c r="C31" s="23" t="s">
        <v>146</v>
      </c>
      <c r="D31" s="24">
        <v>40224</v>
      </c>
      <c r="E31" s="15" t="s">
        <v>374</v>
      </c>
      <c r="F31" s="23" t="s">
        <v>172</v>
      </c>
      <c r="G31" s="19" t="s">
        <v>373</v>
      </c>
      <c r="H31" s="13"/>
      <c r="I31" s="13">
        <f>IF(Tabla152[[#This Row],[Posición]]=0,0,0.975^(Tabla152[[#This Row],[Posición]]-1)*3000)</f>
        <v>0</v>
      </c>
      <c r="J31" s="13"/>
      <c r="K31" s="13">
        <f>IF(Tabla152[[#This Row],[Posición2]]=0,0,0.975^(Tabla152[[#This Row],[Posición2]]-1)*3000)</f>
        <v>0</v>
      </c>
      <c r="L31" s="25">
        <v>4</v>
      </c>
      <c r="M31" s="13">
        <f>IF(Tabla152[[#This Row],[Posición3]]=0,0,0.975^(Tabla152[[#This Row],[Posición3]]-1)*3000)</f>
        <v>2780.578125</v>
      </c>
      <c r="N31" s="13"/>
      <c r="O31" s="13">
        <f>IF(Tabla152[[#This Row],[Posición4]]=0,0,0.975^(Tabla152[[#This Row],[Posición4]]-1)*3000)</f>
        <v>0</v>
      </c>
      <c r="P31" s="13"/>
      <c r="Q31" s="13">
        <f>IF(Tabla152[[#This Row],[Posición5]]=0,0,0.975^(Tabla152[[#This Row],[Posición5]]-1)*6000)</f>
        <v>0</v>
      </c>
      <c r="R31" s="13"/>
      <c r="S31" s="13">
        <f>IF(Tabla152[[#This Row],[Posición6]]=0,0,0.975^(Tabla152[[#This Row],[Posición6]]-1)*3000)</f>
        <v>0</v>
      </c>
      <c r="T31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32" spans="1:20" x14ac:dyDescent="0.35">
      <c r="B32" s="20" t="s">
        <v>41</v>
      </c>
      <c r="C32" s="20" t="s">
        <v>147</v>
      </c>
      <c r="D32" s="21">
        <v>40286</v>
      </c>
      <c r="E32" s="21" t="s">
        <v>173</v>
      </c>
      <c r="F32" s="20" t="s">
        <v>173</v>
      </c>
      <c r="G32" s="17" t="s">
        <v>373</v>
      </c>
      <c r="H32" s="10"/>
      <c r="I32" s="10">
        <f>IF(Tabla152[[#This Row],[Posición]]=0,0,0.975^(Tabla152[[#This Row],[Posición]]-1)*3000)</f>
        <v>0</v>
      </c>
      <c r="J32" s="10"/>
      <c r="K32" s="10">
        <f>IF(Tabla152[[#This Row],[Posición2]]=0,0,0.975^(Tabla152[[#This Row],[Posición2]]-1)*3000)</f>
        <v>0</v>
      </c>
      <c r="L32" s="22">
        <v>6</v>
      </c>
      <c r="M32" s="10">
        <f>IF(Tabla152[[#This Row],[Posición3]]=0,0,0.975^(Tabla152[[#This Row],[Posición3]]-1)*3000)</f>
        <v>2643.2870800781247</v>
      </c>
      <c r="N32" s="10"/>
      <c r="O32" s="10">
        <f>IF(Tabla152[[#This Row],[Posición4]]=0,0,0.975^(Tabla152[[#This Row],[Posición4]]-1)*3000)</f>
        <v>0</v>
      </c>
      <c r="P32" s="10"/>
      <c r="Q32" s="10">
        <f>IF(Tabla152[[#This Row],[Posición5]]=0,0,0.975^(Tabla152[[#This Row],[Posición5]]-1)*6000)</f>
        <v>0</v>
      </c>
      <c r="R32" s="10"/>
      <c r="S32" s="10">
        <f>IF(Tabla152[[#This Row],[Posición6]]=0,0,0.975^(Tabla152[[#This Row],[Posición6]]-1)*3000)</f>
        <v>0</v>
      </c>
      <c r="T32" s="10">
        <f>SUM(Tabla152[[#This Row],[Puntaje]],Tabla152[[#This Row],[Puntaje2]],Tabla152[[#This Row],[Puntaje3]],Tabla152[[#This Row],[Puntaje4]],Tabla152[[#This Row],[Puntaje6]],Tabla152[[#This Row],[Puntaje5]])</f>
        <v>2643.2870800781247</v>
      </c>
    </row>
    <row r="33" spans="1:20" x14ac:dyDescent="0.35">
      <c r="B33" s="14" t="s">
        <v>62</v>
      </c>
      <c r="C33" s="14" t="s">
        <v>63</v>
      </c>
      <c r="D33" s="15"/>
      <c r="E33" s="15" t="s">
        <v>374</v>
      </c>
      <c r="F33" s="14" t="s">
        <v>64</v>
      </c>
      <c r="G33" s="19" t="s">
        <v>373</v>
      </c>
      <c r="H33" s="13">
        <v>8</v>
      </c>
      <c r="I33" s="13">
        <f>IF(Tabla152[[#This Row],[Posición]]=0,0,0.975^(Tabla152[[#This Row],[Posición]]-1)*3000)</f>
        <v>2512.7747804992669</v>
      </c>
      <c r="J33" s="13"/>
      <c r="K33" s="13">
        <f>IF(Tabla152[[#This Row],[Posición2]]=0,0,0.975^(Tabla152[[#This Row],[Posición2]]-1)*3000)</f>
        <v>0</v>
      </c>
      <c r="L33" s="13"/>
      <c r="M33" s="13">
        <f>IF(Tabla152[[#This Row],[Posición3]]=0,0,0.975^(Tabla152[[#This Row],[Posición3]]-1)*3000)</f>
        <v>0</v>
      </c>
      <c r="N33" s="13"/>
      <c r="O33" s="13">
        <f>IF(Tabla152[[#This Row],[Posición4]]=0,0,0.975^(Tabla152[[#This Row],[Posición4]]-1)*3000)</f>
        <v>0</v>
      </c>
      <c r="P33" s="13"/>
      <c r="Q33" s="13">
        <f>IF(Tabla152[[#This Row],[Posición5]]=0,0,0.975^(Tabla152[[#This Row],[Posición5]]-1)*6000)</f>
        <v>0</v>
      </c>
      <c r="R33" s="13"/>
      <c r="S33" s="13">
        <f>IF(Tabla152[[#This Row],[Posición6]]=0,0,0.975^(Tabla152[[#This Row],[Posición6]]-1)*3000)</f>
        <v>0</v>
      </c>
      <c r="T33" s="10">
        <f>SUM(Tabla152[[#This Row],[Puntaje]],Tabla152[[#This Row],[Puntaje2]],Tabla152[[#This Row],[Puntaje3]],Tabla152[[#This Row],[Puntaje4]],Tabla152[[#This Row],[Puntaje6]],Tabla152[[#This Row],[Puntaje5]])</f>
        <v>2512.7747804992669</v>
      </c>
    </row>
    <row r="34" spans="1:20" x14ac:dyDescent="0.35">
      <c r="B34" s="20" t="s">
        <v>133</v>
      </c>
      <c r="C34" s="20" t="s">
        <v>153</v>
      </c>
      <c r="D34" s="21">
        <v>40065</v>
      </c>
      <c r="E34" s="21" t="s">
        <v>174</v>
      </c>
      <c r="F34" s="20" t="s">
        <v>174</v>
      </c>
      <c r="G34" s="17" t="s">
        <v>373</v>
      </c>
      <c r="H34" s="10"/>
      <c r="I34" s="10">
        <f>IF(Tabla152[[#This Row],[Posición]]=0,0,0.975^(Tabla152[[#This Row],[Posición]]-1)*3000)</f>
        <v>0</v>
      </c>
      <c r="J34" s="10"/>
      <c r="K34" s="10">
        <f>IF(Tabla152[[#This Row],[Posición2]]=0,0,0.975^(Tabla152[[#This Row],[Posición2]]-1)*3000)</f>
        <v>0</v>
      </c>
      <c r="L34" s="22">
        <v>9</v>
      </c>
      <c r="M34" s="10">
        <f>IF(Tabla152[[#This Row],[Posición3]]=0,0,0.975^(Tabla152[[#This Row],[Posición3]]-1)*3000)</f>
        <v>2449.9554109867854</v>
      </c>
      <c r="N34" s="10"/>
      <c r="O34" s="10">
        <f>IF(Tabla152[[#This Row],[Posición4]]=0,0,0.975^(Tabla152[[#This Row],[Posición4]]-1)*3000)</f>
        <v>0</v>
      </c>
      <c r="P34" s="10"/>
      <c r="Q34" s="10">
        <f>IF(Tabla152[[#This Row],[Posición5]]=0,0,0.975^(Tabla152[[#This Row],[Posición5]]-1)*6000)</f>
        <v>0</v>
      </c>
      <c r="R34" s="10"/>
      <c r="S34" s="10">
        <f>IF(Tabla152[[#This Row],[Posición6]]=0,0,0.975^(Tabla152[[#This Row],[Posición6]]-1)*3000)</f>
        <v>0</v>
      </c>
      <c r="T34" s="10">
        <f>SUM(Tabla152[[#This Row],[Puntaje]],Tabla152[[#This Row],[Puntaje2]],Tabla152[[#This Row],[Puntaje3]],Tabla152[[#This Row],[Puntaje4]],Tabla152[[#This Row],[Puntaje6]],Tabla152[[#This Row],[Puntaje5]])</f>
        <v>2449.9554109867854</v>
      </c>
    </row>
    <row r="35" spans="1:20" x14ac:dyDescent="0.35">
      <c r="A35" s="3">
        <v>1</v>
      </c>
      <c r="B35" s="30" t="s">
        <v>108</v>
      </c>
      <c r="C35" s="30" t="s">
        <v>109</v>
      </c>
      <c r="D35" s="31">
        <v>37656</v>
      </c>
      <c r="E35" s="31" t="s">
        <v>110</v>
      </c>
      <c r="F35" s="30" t="s">
        <v>110</v>
      </c>
      <c r="G35" s="30" t="s">
        <v>243</v>
      </c>
      <c r="H35" s="33">
        <v>1</v>
      </c>
      <c r="I35" s="33">
        <f>IF(Tabla152[[#This Row],[Posición]]=0,0,0.975^(Tabla152[[#This Row],[Posición]]-1)*3000)</f>
        <v>3000</v>
      </c>
      <c r="J35" s="33"/>
      <c r="K35" s="33"/>
      <c r="L35" s="33">
        <v>1</v>
      </c>
      <c r="M35" s="33">
        <f>IF(Tabla152[[#This Row],[Posición3]]=0,0,0.975^(Tabla152[[#This Row],[Posición3]]-1)*3000)</f>
        <v>3000</v>
      </c>
      <c r="N35" s="33"/>
      <c r="O35" s="33"/>
      <c r="P35" s="33"/>
      <c r="Q35" s="33">
        <f>IF(Tabla152[[#This Row],[Posición5]]=0,0,0.975^(Tabla152[[#This Row],[Posición5]]-1)*6000)</f>
        <v>0</v>
      </c>
      <c r="R35" s="33"/>
      <c r="S35" s="33">
        <f>IF(Tabla152[[#This Row],[Posición6]]=0,0,0.975^(Tabla152[[#This Row],[Posición6]]-1)*3000)</f>
        <v>0</v>
      </c>
      <c r="T35" s="33">
        <f>SUM(Tabla152[[#This Row],[Puntaje]],Tabla152[[#This Row],[Puntaje2]],Tabla152[[#This Row],[Puntaje3]],Tabla152[[#This Row],[Puntaje4]],Tabla152[[#This Row],[Puntaje6]],Tabla152[[#This Row],[Puntaje5]])</f>
        <v>6000</v>
      </c>
    </row>
    <row r="36" spans="1:20" x14ac:dyDescent="0.35">
      <c r="B36" s="20" t="s">
        <v>316</v>
      </c>
      <c r="C36" s="20" t="s">
        <v>333</v>
      </c>
      <c r="D36" s="27">
        <v>37343</v>
      </c>
      <c r="E36" s="27" t="s">
        <v>288</v>
      </c>
      <c r="F36" s="26" t="s">
        <v>288</v>
      </c>
      <c r="G36" s="8" t="s">
        <v>243</v>
      </c>
      <c r="H36" s="10"/>
      <c r="I36" s="10"/>
      <c r="J36" s="10"/>
      <c r="K36" s="10"/>
      <c r="L36" s="10"/>
      <c r="M36" s="10"/>
      <c r="N36" s="10"/>
      <c r="O36" s="10"/>
      <c r="P36" s="10"/>
      <c r="Q36" s="10">
        <f>IF(Tabla152[[#This Row],[Posición5]]=0,0,0.975^(Tabla152[[#This Row],[Posición5]]-1)*6000)</f>
        <v>0</v>
      </c>
      <c r="R36" s="10">
        <v>1</v>
      </c>
      <c r="S36" s="10">
        <f>IF(Tabla152[[#This Row],[Posición6]]=0,0,0.975^(Tabla152[[#This Row],[Posición6]]-1)*3000)</f>
        <v>3000</v>
      </c>
      <c r="T36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37" spans="1:20" x14ac:dyDescent="0.35">
      <c r="B37" s="20" t="s">
        <v>135</v>
      </c>
      <c r="C37" s="20" t="s">
        <v>155</v>
      </c>
      <c r="D37" s="21">
        <v>36780</v>
      </c>
      <c r="E37" s="21" t="s">
        <v>177</v>
      </c>
      <c r="F37" s="20" t="s">
        <v>177</v>
      </c>
      <c r="G37" s="8" t="s">
        <v>243</v>
      </c>
      <c r="H37" s="10"/>
      <c r="I37" s="10">
        <f>IF(Tabla152[[#This Row],[Posición]]=0,0,0.975^(Tabla152[[#This Row],[Posición]]-1)*3000)</f>
        <v>0</v>
      </c>
      <c r="J37" s="10"/>
      <c r="K37" s="10">
        <f>IF(Tabla152[[#This Row],[Posición2]]=0,0,0.975^(Tabla152[[#This Row],[Posición2]]-1)*3000)</f>
        <v>0</v>
      </c>
      <c r="L37" s="22">
        <v>2</v>
      </c>
      <c r="M37" s="10">
        <f>IF(Tabla152[[#This Row],[Posición3]]=0,0,0.975^(Tabla152[[#This Row],[Posición3]]-1)*3000)</f>
        <v>2925</v>
      </c>
      <c r="N37" s="10"/>
      <c r="O37" s="10">
        <f>IF(Tabla152[[#This Row],[Posición4]]=0,0,0.975^(Tabla152[[#This Row],[Posición4]]-1)*3000)</f>
        <v>0</v>
      </c>
      <c r="P37" s="10"/>
      <c r="Q37" s="10">
        <f>IF(Tabla152[[#This Row],[Posición5]]=0,0,0.975^(Tabla152[[#This Row],[Posición5]]-1)*6000)</f>
        <v>0</v>
      </c>
      <c r="R37" s="10"/>
      <c r="S37" s="10">
        <f>IF(Tabla152[[#This Row],[Posición6]]=0,0,0.975^(Tabla152[[#This Row],[Posición6]]-1)*3000)</f>
        <v>0</v>
      </c>
      <c r="T37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38" spans="1:20" x14ac:dyDescent="0.35">
      <c r="B38" s="20" t="s">
        <v>136</v>
      </c>
      <c r="C38" s="20" t="s">
        <v>334</v>
      </c>
      <c r="D38" s="27">
        <v>38280</v>
      </c>
      <c r="E38" s="27" t="s">
        <v>289</v>
      </c>
      <c r="F38" s="26" t="s">
        <v>289</v>
      </c>
      <c r="G38" s="8" t="s">
        <v>243</v>
      </c>
      <c r="H38" s="10"/>
      <c r="I38" s="10"/>
      <c r="J38" s="10"/>
      <c r="K38" s="10"/>
      <c r="L38" s="10"/>
      <c r="M38" s="10"/>
      <c r="N38" s="10"/>
      <c r="O38" s="10"/>
      <c r="P38" s="10"/>
      <c r="Q38" s="10">
        <f>IF(Tabla152[[#This Row],[Posición5]]=0,0,0.975^(Tabla152[[#This Row],[Posición5]]-1)*6000)</f>
        <v>0</v>
      </c>
      <c r="R38" s="10">
        <v>2</v>
      </c>
      <c r="S38" s="10">
        <f>IF(Tabla152[[#This Row],[Posición6]]=0,0,0.975^(Tabla152[[#This Row],[Posición6]]-1)*3000)</f>
        <v>2925</v>
      </c>
      <c r="T38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39" spans="1:20" x14ac:dyDescent="0.35">
      <c r="B39" s="23" t="s">
        <v>80</v>
      </c>
      <c r="C39" s="23" t="s">
        <v>340</v>
      </c>
      <c r="D39" s="28">
        <v>37120</v>
      </c>
      <c r="E39" s="15" t="s">
        <v>374</v>
      </c>
      <c r="F39" s="18" t="s">
        <v>295</v>
      </c>
      <c r="G39" s="14" t="s">
        <v>243</v>
      </c>
      <c r="H39" s="13"/>
      <c r="I39" s="13"/>
      <c r="J39" s="13"/>
      <c r="K39" s="13"/>
      <c r="L39" s="13"/>
      <c r="M39" s="13"/>
      <c r="N39" s="13"/>
      <c r="O39" s="13"/>
      <c r="P39" s="13"/>
      <c r="Q39" s="13">
        <f>IF(Tabla152[[#This Row],[Posición5]]=0,0,0.975^(Tabla152[[#This Row],[Posición5]]-1)*6000)</f>
        <v>0</v>
      </c>
      <c r="R39" s="25">
        <v>4</v>
      </c>
      <c r="S39" s="13">
        <f>IF(Tabla152[[#This Row],[Posición6]]=0,0,0.975^(Tabla152[[#This Row],[Posición6]]-1)*3000)</f>
        <v>2780.578125</v>
      </c>
      <c r="T39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40" spans="1:20" s="8" customFormat="1" x14ac:dyDescent="0.35">
      <c r="A40" s="11"/>
      <c r="B40" s="14" t="s">
        <v>116</v>
      </c>
      <c r="C40" s="14" t="s">
        <v>120</v>
      </c>
      <c r="D40" s="15">
        <v>36269</v>
      </c>
      <c r="E40" s="15" t="s">
        <v>374</v>
      </c>
      <c r="F40" s="14" t="s">
        <v>124</v>
      </c>
      <c r="G40" s="14" t="s">
        <v>243</v>
      </c>
      <c r="H40" s="13"/>
      <c r="I40" s="13">
        <f>IF(Tabla152[[#This Row],[Posición]]=0,0,0.975^(Tabla152[[#This Row],[Posición]]-1)*3000)</f>
        <v>0</v>
      </c>
      <c r="J40" s="13">
        <v>5</v>
      </c>
      <c r="K40" s="13">
        <f>IF(Tabla152[[#This Row],[Posición2]]=0,0,0.975^(Tabla152[[#This Row],[Posición2]]-1)*3000)</f>
        <v>2711.0636718749997</v>
      </c>
      <c r="L40" s="13"/>
      <c r="M40" s="13">
        <f>IF(Tabla152[[#This Row],[Posición3]]=0,0,0.975^(Tabla152[[#This Row],[Posición3]]-1)*3000)</f>
        <v>0</v>
      </c>
      <c r="N40" s="13"/>
      <c r="O40" s="13">
        <f>IF(Tabla152[[#This Row],[Posición4]]=0,0,0.975^(Tabla152[[#This Row],[Posición4]]-1)*3000)</f>
        <v>0</v>
      </c>
      <c r="P40" s="13"/>
      <c r="Q40" s="13">
        <f>IF(Tabla152[[#This Row],[Posición5]]=0,0,0.975^(Tabla152[[#This Row],[Posición5]]-1)*6000)</f>
        <v>0</v>
      </c>
      <c r="R40" s="13"/>
      <c r="S40" s="13">
        <f>IF(Tabla152[[#This Row],[Posición6]]=0,0,0.975^(Tabla152[[#This Row],[Posición6]]-1)*3000)</f>
        <v>0</v>
      </c>
      <c r="T40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41" spans="1:20" x14ac:dyDescent="0.35">
      <c r="B41" s="8" t="s">
        <v>100</v>
      </c>
      <c r="C41" s="8" t="s">
        <v>101</v>
      </c>
      <c r="D41" s="16">
        <v>34893</v>
      </c>
      <c r="E41" s="16" t="s">
        <v>102</v>
      </c>
      <c r="F41" s="8" t="s">
        <v>102</v>
      </c>
      <c r="G41" s="8" t="s">
        <v>244</v>
      </c>
      <c r="H41" s="10">
        <v>5</v>
      </c>
      <c r="I41" s="10">
        <f>IF(Tabla152[[#This Row],[Posición]]=0,0,0.975^(Tabla152[[#This Row],[Posición]]-1)*3000)</f>
        <v>2711.0636718749997</v>
      </c>
      <c r="J41" s="10"/>
      <c r="K41" s="10"/>
      <c r="L41" s="10"/>
      <c r="M41" s="10"/>
      <c r="N41" s="10"/>
      <c r="O41" s="10">
        <f>IF(Tabla152[[#This Row],[Posición4]]=0,0,0.975^(Tabla152[[#This Row],[Posición4]]-1)*3000)</f>
        <v>0</v>
      </c>
      <c r="P41" s="10"/>
      <c r="Q41" s="10">
        <f>IF(Tabla152[[#This Row],[Posición5]]=0,0,0.975^(Tabla152[[#This Row],[Posición5]]-1)*6000)</f>
        <v>0</v>
      </c>
      <c r="R41" s="10"/>
      <c r="S41" s="10">
        <f>IF(Tabla152[[#This Row],[Posición6]]=0,0,0.975^(Tabla152[[#This Row],[Posición6]]-1)*3000)</f>
        <v>0</v>
      </c>
      <c r="T41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42" spans="1:20" s="8" customFormat="1" x14ac:dyDescent="0.35">
      <c r="A42" s="11"/>
      <c r="B42" s="14" t="s">
        <v>103</v>
      </c>
      <c r="C42" s="14" t="s">
        <v>104</v>
      </c>
      <c r="D42" s="15">
        <v>35896</v>
      </c>
      <c r="E42" s="15" t="s">
        <v>374</v>
      </c>
      <c r="F42" s="14" t="s">
        <v>105</v>
      </c>
      <c r="G42" s="14" t="s">
        <v>244</v>
      </c>
      <c r="H42" s="13">
        <v>11</v>
      </c>
      <c r="I42" s="13">
        <f>IF(Tabla152[[#This Row],[Posición]]=0,0,0.975^(Tabla152[[#This Row],[Posición]]-1)*3000)</f>
        <v>2328.9888625693125</v>
      </c>
      <c r="J42" s="13"/>
      <c r="K42" s="13"/>
      <c r="L42" s="13"/>
      <c r="M42" s="13"/>
      <c r="N42" s="13"/>
      <c r="O42" s="13">
        <f>IF(Tabla152[[#This Row],[Posición4]]=0,0,0.975^(Tabla152[[#This Row],[Posición4]]-1)*3000)</f>
        <v>0</v>
      </c>
      <c r="P42" s="13"/>
      <c r="Q42" s="13">
        <f>IF(Tabla152[[#This Row],[Posición5]]=0,0,0.975^(Tabla152[[#This Row],[Posición5]]-1)*6000)</f>
        <v>0</v>
      </c>
      <c r="R42" s="13"/>
      <c r="S42" s="13">
        <f>IF(Tabla152[[#This Row],[Posición6]]=0,0,0.975^(Tabla152[[#This Row],[Posición6]]-1)*3000)</f>
        <v>0</v>
      </c>
      <c r="T42" s="10">
        <f>SUM(Tabla152[[#This Row],[Puntaje]],Tabla152[[#This Row],[Puntaje2]],Tabla152[[#This Row],[Puntaje3]],Tabla152[[#This Row],[Puntaje4]],Tabla152[[#This Row],[Puntaje6]],Tabla152[[#This Row],[Puntaje5]])</f>
        <v>2328.9888625693125</v>
      </c>
    </row>
    <row r="43" spans="1:20" x14ac:dyDescent="0.35">
      <c r="B43" s="14" t="s">
        <v>29</v>
      </c>
      <c r="C43" s="14" t="s">
        <v>106</v>
      </c>
      <c r="D43" s="15">
        <v>35806</v>
      </c>
      <c r="E43" s="15" t="s">
        <v>374</v>
      </c>
      <c r="F43" s="14" t="s">
        <v>107</v>
      </c>
      <c r="G43" s="14" t="s">
        <v>244</v>
      </c>
      <c r="H43" s="13">
        <v>13</v>
      </c>
      <c r="I43" s="13">
        <f>IF(Tabla152[[#This Row],[Posición]]=0,0,0.975^(Tabla152[[#This Row],[Posición]]-1)*3000)</f>
        <v>2213.9950374799528</v>
      </c>
      <c r="J43" s="13"/>
      <c r="K43" s="13"/>
      <c r="L43" s="13"/>
      <c r="M43" s="13"/>
      <c r="N43" s="13"/>
      <c r="O43" s="13">
        <f>IF(Tabla152[[#This Row],[Posición4]]=0,0,0.975^(Tabla152[[#This Row],[Posición4]]-1)*3000)</f>
        <v>0</v>
      </c>
      <c r="P43" s="13"/>
      <c r="Q43" s="13">
        <f>IF(Tabla152[[#This Row],[Posición5]]=0,0,0.975^(Tabla152[[#This Row],[Posición5]]-1)*6000)</f>
        <v>0</v>
      </c>
      <c r="R43" s="13"/>
      <c r="S43" s="13">
        <f>IF(Tabla152[[#This Row],[Posición6]]=0,0,0.975^(Tabla152[[#This Row],[Posición6]]-1)*3000)</f>
        <v>0</v>
      </c>
      <c r="T43" s="10">
        <f>SUM(Tabla152[[#This Row],[Puntaje]],Tabla152[[#This Row],[Puntaje2]],Tabla152[[#This Row],[Puntaje3]],Tabla152[[#This Row],[Puntaje4]],Tabla152[[#This Row],[Puntaje6]],Tabla152[[#This Row],[Puntaje5]])</f>
        <v>2213.9950374799528</v>
      </c>
    </row>
    <row r="44" spans="1:20" s="6" customFormat="1" ht="14" customHeight="1" x14ac:dyDescent="0.35">
      <c r="A44" s="12"/>
      <c r="B44" s="23" t="s">
        <v>136</v>
      </c>
      <c r="C44" s="23" t="s">
        <v>150</v>
      </c>
      <c r="D44" s="24">
        <v>36344</v>
      </c>
      <c r="E44" s="15" t="s">
        <v>374</v>
      </c>
      <c r="F44" s="23" t="s">
        <v>178</v>
      </c>
      <c r="G44" s="14" t="s">
        <v>244</v>
      </c>
      <c r="H44" s="13"/>
      <c r="I44" s="13">
        <f>IF(Tabla152[[#This Row],[Posición]]=0,0,0.975^(Tabla152[[#This Row],[Posición]]-1)*3000)</f>
        <v>0</v>
      </c>
      <c r="J44" s="13"/>
      <c r="K44" s="13"/>
      <c r="L44" s="25">
        <v>1</v>
      </c>
      <c r="M44" s="13">
        <f>IF(Tabla152[[#This Row],[Posición3]]=0,0,0.975^(Tabla152[[#This Row],[Posición3]]-1)*3000)</f>
        <v>3000</v>
      </c>
      <c r="N44" s="13"/>
      <c r="O44" s="13">
        <f>IF(Tabla152[[#This Row],[Posición4]]=0,0,0.975^(Tabla152[[#This Row],[Posición4]]-1)*3000)</f>
        <v>0</v>
      </c>
      <c r="P44" s="13"/>
      <c r="Q44" s="13">
        <f>IF(Tabla152[[#This Row],[Posición5]]=0,0,0.975^(Tabla152[[#This Row],[Posición5]]-1)*6000)</f>
        <v>0</v>
      </c>
      <c r="R44" s="13"/>
      <c r="S44" s="13">
        <f>IF(Tabla152[[#This Row],[Posición6]]=0,0,0.975^(Tabla152[[#This Row],[Posición6]]-1)*3000)</f>
        <v>0</v>
      </c>
      <c r="T44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45" spans="1:20" x14ac:dyDescent="0.35">
      <c r="B45" s="20" t="s">
        <v>80</v>
      </c>
      <c r="C45" s="20" t="s">
        <v>336</v>
      </c>
      <c r="D45" s="27">
        <v>35214</v>
      </c>
      <c r="E45" s="27" t="s">
        <v>291</v>
      </c>
      <c r="F45" s="26" t="s">
        <v>291</v>
      </c>
      <c r="G45" s="8" t="s">
        <v>244</v>
      </c>
      <c r="H45" s="10"/>
      <c r="I45" s="10"/>
      <c r="J45" s="10"/>
      <c r="K45" s="10"/>
      <c r="L45" s="10"/>
      <c r="M45" s="10"/>
      <c r="N45" s="10"/>
      <c r="O45" s="10"/>
      <c r="P45" s="10"/>
      <c r="Q45" s="10">
        <f>IF(Tabla152[[#This Row],[Posición5]]=0,0,0.975^(Tabla152[[#This Row],[Posición5]]-1)*6000)</f>
        <v>0</v>
      </c>
      <c r="R45" s="10">
        <v>2</v>
      </c>
      <c r="S45" s="10">
        <f>IF(Tabla152[[#This Row],[Posición6]]=0,0,0.975^(Tabla152[[#This Row],[Posición6]]-1)*3000)</f>
        <v>2925</v>
      </c>
      <c r="T45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46" spans="1:20" x14ac:dyDescent="0.35">
      <c r="A46" s="3">
        <v>1</v>
      </c>
      <c r="B46" s="30" t="s">
        <v>97</v>
      </c>
      <c r="C46" s="30" t="s">
        <v>98</v>
      </c>
      <c r="D46" s="31">
        <v>33719</v>
      </c>
      <c r="E46" s="31" t="s">
        <v>99</v>
      </c>
      <c r="F46" s="30" t="s">
        <v>99</v>
      </c>
      <c r="G46" s="30" t="s">
        <v>245</v>
      </c>
      <c r="H46" s="33">
        <v>2</v>
      </c>
      <c r="I46" s="33">
        <f>IF(Tabla152[[#This Row],[Posición]]=0,0,0.975^(Tabla152[[#This Row],[Posición]]-1)*3000)</f>
        <v>2925</v>
      </c>
      <c r="J46" s="33"/>
      <c r="K46" s="33">
        <f>IF(Tabla152[[#This Row],[Posición2]]=0,0,0.975^(Tabla152[[#This Row],[Posición2]]-1)*3000)</f>
        <v>0</v>
      </c>
      <c r="L46" s="33">
        <v>3</v>
      </c>
      <c r="M46" s="33">
        <f>IF(Tabla152[[#This Row],[Posición3]]=0,0,0.975^(Tabla152[[#This Row],[Posición3]]-1)*3000)</f>
        <v>2851.875</v>
      </c>
      <c r="N46" s="33"/>
      <c r="O46" s="33">
        <f>IF(Tabla152[[#This Row],[Posición4]]=0,0,0.975^(Tabla152[[#This Row],[Posición4]]-1)*3000)</f>
        <v>0</v>
      </c>
      <c r="P46" s="33"/>
      <c r="Q46" s="33">
        <f>IF(Tabla152[[#This Row],[Posición5]]=0,0,0.975^(Tabla152[[#This Row],[Posición5]]-1)*6000)</f>
        <v>0</v>
      </c>
      <c r="R46" s="33"/>
      <c r="S46" s="33">
        <f>IF(Tabla152[[#This Row],[Posición6]]=0,0,0.975^(Tabla152[[#This Row],[Posición6]]-1)*3000)</f>
        <v>0</v>
      </c>
      <c r="T46" s="33">
        <f>SUM(Tabla152[[#This Row],[Puntaje]],Tabla152[[#This Row],[Puntaje2]],Tabla152[[#This Row],[Puntaje3]],Tabla152[[#This Row],[Puntaje4]],Tabla152[[#This Row],[Puntaje6]],Tabla152[[#This Row],[Puntaje5]])</f>
        <v>5776.875</v>
      </c>
    </row>
    <row r="47" spans="1:20" x14ac:dyDescent="0.35">
      <c r="B47" s="14" t="s">
        <v>91</v>
      </c>
      <c r="C47" s="14" t="s">
        <v>92</v>
      </c>
      <c r="D47" s="15">
        <v>32945</v>
      </c>
      <c r="E47" s="15" t="s">
        <v>374</v>
      </c>
      <c r="F47" s="14" t="s">
        <v>93</v>
      </c>
      <c r="G47" s="14" t="s">
        <v>245</v>
      </c>
      <c r="H47" s="13">
        <v>7</v>
      </c>
      <c r="I47" s="13">
        <f>IF(Tabla152[[#This Row],[Posición]]=0,0,0.975^(Tabla152[[#This Row],[Posición]]-1)*3000)</f>
        <v>2577.2049030761714</v>
      </c>
      <c r="J47" s="13"/>
      <c r="K47" s="13">
        <f>IF(Tabla152[[#This Row],[Posición2]]=0,0,0.975^(Tabla152[[#This Row],[Posición2]]-1)*3000)</f>
        <v>0</v>
      </c>
      <c r="L47" s="13"/>
      <c r="M47" s="13">
        <f>IF(Tabla152[[#This Row],[Posición3]]=0,0,0.975^(Tabla152[[#This Row],[Posición3]]-1)*3000)</f>
        <v>0</v>
      </c>
      <c r="N47" s="13"/>
      <c r="O47" s="13">
        <f>IF(Tabla152[[#This Row],[Posición4]]=0,0,0.975^(Tabla152[[#This Row],[Posición4]]-1)*3000)</f>
        <v>0</v>
      </c>
      <c r="P47" s="13"/>
      <c r="Q47" s="13">
        <f>IF(Tabla152[[#This Row],[Posición5]]=0,0,0.975^(Tabla152[[#This Row],[Posición5]]-1)*6000)</f>
        <v>0</v>
      </c>
      <c r="R47" s="13"/>
      <c r="S47" s="13">
        <f>IF(Tabla152[[#This Row],[Posición6]]=0,0,0.975^(Tabla152[[#This Row],[Posición6]]-1)*3000)</f>
        <v>0</v>
      </c>
      <c r="T47" s="10">
        <f>SUM(Tabla152[[#This Row],[Puntaje]],Tabla152[[#This Row],[Puntaje2]],Tabla152[[#This Row],[Puntaje3]],Tabla152[[#This Row],[Puntaje4]],Tabla152[[#This Row],[Puntaje6]],Tabla152[[#This Row],[Puntaje5]])</f>
        <v>2577.2049030761714</v>
      </c>
    </row>
    <row r="48" spans="1:20" s="6" customFormat="1" x14ac:dyDescent="0.35">
      <c r="A48" s="12"/>
      <c r="B48" s="14" t="s">
        <v>94</v>
      </c>
      <c r="C48" s="14" t="s">
        <v>95</v>
      </c>
      <c r="D48" s="15">
        <v>33074</v>
      </c>
      <c r="E48" s="15" t="s">
        <v>374</v>
      </c>
      <c r="F48" s="14" t="s">
        <v>96</v>
      </c>
      <c r="G48" s="14" t="s">
        <v>245</v>
      </c>
      <c r="H48" s="13">
        <v>9</v>
      </c>
      <c r="I48" s="13">
        <f>IF(Tabla152[[#This Row],[Posición]]=0,0,0.975^(Tabla152[[#This Row],[Posición]]-1)*3000)</f>
        <v>2449.9554109867854</v>
      </c>
      <c r="J48" s="13"/>
      <c r="K48" s="13">
        <f>IF(Tabla152[[#This Row],[Posición2]]=0,0,0.975^(Tabla152[[#This Row],[Posición2]]-1)*3000)</f>
        <v>0</v>
      </c>
      <c r="L48" s="13"/>
      <c r="M48" s="13">
        <f>IF(Tabla152[[#This Row],[Posición3]]=0,0,0.975^(Tabla152[[#This Row],[Posición3]]-1)*3000)</f>
        <v>0</v>
      </c>
      <c r="N48" s="13"/>
      <c r="O48" s="13">
        <f>IF(Tabla152[[#This Row],[Posición4]]=0,0,0.975^(Tabla152[[#This Row],[Posición4]]-1)*3000)</f>
        <v>0</v>
      </c>
      <c r="P48" s="13"/>
      <c r="Q48" s="13">
        <f>IF(Tabla152[[#This Row],[Posición5]]=0,0,0.975^(Tabla152[[#This Row],[Posición5]]-1)*6000)</f>
        <v>0</v>
      </c>
      <c r="R48" s="13"/>
      <c r="S48" s="13">
        <f>IF(Tabla152[[#This Row],[Posición6]]=0,0,0.975^(Tabla152[[#This Row],[Posición6]]-1)*3000)</f>
        <v>0</v>
      </c>
      <c r="T48" s="10">
        <f>SUM(Tabla152[[#This Row],[Puntaje]],Tabla152[[#This Row],[Puntaje2]],Tabla152[[#This Row],[Puntaje3]],Tabla152[[#This Row],[Puntaje4]],Tabla152[[#This Row],[Puntaje6]],Tabla152[[#This Row],[Puntaje5]])</f>
        <v>2449.9554109867854</v>
      </c>
    </row>
    <row r="49" spans="2:20" x14ac:dyDescent="0.35">
      <c r="B49" s="14" t="s">
        <v>117</v>
      </c>
      <c r="C49" s="14" t="s">
        <v>121</v>
      </c>
      <c r="D49" s="15">
        <v>33157</v>
      </c>
      <c r="E49" s="15" t="s">
        <v>374</v>
      </c>
      <c r="F49" s="14" t="s">
        <v>125</v>
      </c>
      <c r="G49" s="14" t="s">
        <v>245</v>
      </c>
      <c r="H49" s="13"/>
      <c r="I49" s="13">
        <f>IF(Tabla152[[#This Row],[Posición]]=0,0,0.975^(Tabla152[[#This Row],[Posición]]-1)*3000)</f>
        <v>0</v>
      </c>
      <c r="J49" s="13">
        <v>2</v>
      </c>
      <c r="K49" s="13">
        <f>IF(Tabla152[[#This Row],[Posición2]]=0,0,0.975^(Tabla152[[#This Row],[Posición2]]-1)*3000)</f>
        <v>2925</v>
      </c>
      <c r="L49" s="13"/>
      <c r="M49" s="13">
        <f>IF(Tabla152[[#This Row],[Posición3]]=0,0,0.975^(Tabla152[[#This Row],[Posición3]]-1)*3000)</f>
        <v>0</v>
      </c>
      <c r="N49" s="13"/>
      <c r="O49" s="13">
        <f>IF(Tabla152[[#This Row],[Posición4]]=0,0,0.975^(Tabla152[[#This Row],[Posición4]]-1)*3000)</f>
        <v>0</v>
      </c>
      <c r="P49" s="13"/>
      <c r="Q49" s="13">
        <f>IF(Tabla152[[#This Row],[Posición5]]=0,0,0.975^(Tabla152[[#This Row],[Posición5]]-1)*6000)</f>
        <v>0</v>
      </c>
      <c r="R49" s="13"/>
      <c r="S49" s="13">
        <f>IF(Tabla152[[#This Row],[Posición6]]=0,0,0.975^(Tabla152[[#This Row],[Posición6]]-1)*3000)</f>
        <v>0</v>
      </c>
      <c r="T49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50" spans="2:20" x14ac:dyDescent="0.35">
      <c r="B50" s="23" t="s">
        <v>137</v>
      </c>
      <c r="C50" s="23" t="s">
        <v>156</v>
      </c>
      <c r="D50" s="24">
        <v>34311</v>
      </c>
      <c r="E50" s="15" t="s">
        <v>374</v>
      </c>
      <c r="F50" s="29">
        <v>37521355</v>
      </c>
      <c r="G50" s="14" t="s">
        <v>245</v>
      </c>
      <c r="H50" s="13"/>
      <c r="I50" s="13">
        <f>IF(Tabla152[[#This Row],[Posición]]=0,0,0.975^(Tabla152[[#This Row],[Posición]]-1)*3000)</f>
        <v>0</v>
      </c>
      <c r="J50" s="13"/>
      <c r="K50" s="13">
        <f>IF(Tabla152[[#This Row],[Posición2]]=0,0,0.975^(Tabla152[[#This Row],[Posición2]]-1)*3000)</f>
        <v>0</v>
      </c>
      <c r="L50" s="25">
        <v>1</v>
      </c>
      <c r="M50" s="13">
        <f>IF(Tabla152[[#This Row],[Posición3]]=0,0,0.975^(Tabla152[[#This Row],[Posición3]]-1)*3000)</f>
        <v>3000</v>
      </c>
      <c r="N50" s="13"/>
      <c r="O50" s="13">
        <f>IF(Tabla152[[#This Row],[Posición4]]=0,0,0.975^(Tabla152[[#This Row],[Posición4]]-1)*3000)</f>
        <v>0</v>
      </c>
      <c r="P50" s="13"/>
      <c r="Q50" s="13">
        <f>IF(Tabla152[[#This Row],[Posición5]]=0,0,0.975^(Tabla152[[#This Row],[Posición5]]-1)*6000)</f>
        <v>0</v>
      </c>
      <c r="R50" s="13"/>
      <c r="S50" s="13">
        <f>IF(Tabla152[[#This Row],[Posición6]]=0,0,0.975^(Tabla152[[#This Row],[Posición6]]-1)*3000)</f>
        <v>0</v>
      </c>
      <c r="T50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51" spans="2:20" x14ac:dyDescent="0.35">
      <c r="B51" s="14" t="s">
        <v>207</v>
      </c>
      <c r="C51" s="14" t="s">
        <v>84</v>
      </c>
      <c r="D51" s="15"/>
      <c r="E51" s="15" t="s">
        <v>374</v>
      </c>
      <c r="F51" s="23" t="s">
        <v>189</v>
      </c>
      <c r="G51" s="14" t="s">
        <v>245</v>
      </c>
      <c r="H51" s="13"/>
      <c r="I51" s="13">
        <f>IF(Tabla152[[#This Row],[Posición]]=0,0,0.975^(Tabla152[[#This Row],[Posición]]-1)*3000)</f>
        <v>0</v>
      </c>
      <c r="J51" s="13"/>
      <c r="K51" s="13">
        <f>IF(Tabla152[[#This Row],[Posición2]]=0,0,0.975^(Tabla152[[#This Row],[Posición2]]-1)*3000)</f>
        <v>0</v>
      </c>
      <c r="L51" s="13"/>
      <c r="M51" s="13">
        <f>IF(Tabla152[[#This Row],[Posición3]]=0,0,0.975^(Tabla152[[#This Row],[Posición3]]-1)*3000)</f>
        <v>0</v>
      </c>
      <c r="N51" s="13">
        <v>1</v>
      </c>
      <c r="O51" s="13">
        <f>IF(Tabla152[[#This Row],[Posición4]]=0,0,0.975^(Tabla152[[#This Row],[Posición4]]-1)*3000)</f>
        <v>3000</v>
      </c>
      <c r="P51" s="13"/>
      <c r="Q51" s="13">
        <f>IF(Tabla152[[#This Row],[Posición5]]=0,0,0.975^(Tabla152[[#This Row],[Posición5]]-1)*6000)</f>
        <v>0</v>
      </c>
      <c r="R51" s="13"/>
      <c r="S51" s="13">
        <f>IF(Tabla152[[#This Row],[Posición6]]=0,0,0.975^(Tabla152[[#This Row],[Posición6]]-1)*3000)</f>
        <v>0</v>
      </c>
      <c r="T51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52" spans="2:20" x14ac:dyDescent="0.35">
      <c r="B52" s="23" t="s">
        <v>317</v>
      </c>
      <c r="C52" s="23" t="s">
        <v>337</v>
      </c>
      <c r="D52" s="28">
        <v>33149</v>
      </c>
      <c r="E52" s="15" t="s">
        <v>374</v>
      </c>
      <c r="F52" s="18" t="s">
        <v>292</v>
      </c>
      <c r="G52" s="14" t="s">
        <v>245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/>
      <c r="Q52" s="13">
        <f>IF(Tabla152[[#This Row],[Posición5]]=0,0,0.975^(Tabla152[[#This Row],[Posición5]]-1)*6000)</f>
        <v>0</v>
      </c>
      <c r="R52" s="13">
        <v>1</v>
      </c>
      <c r="S52" s="13">
        <f>IF(Tabla152[[#This Row],[Posición6]]=0,0,0.975^(Tabla152[[#This Row],[Posición6]]-1)*3000)</f>
        <v>3000</v>
      </c>
      <c r="T52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53" spans="2:20" x14ac:dyDescent="0.35">
      <c r="B53" s="23" t="s">
        <v>138</v>
      </c>
      <c r="C53" s="23" t="s">
        <v>157</v>
      </c>
      <c r="D53" s="24">
        <v>34152</v>
      </c>
      <c r="E53" s="15" t="s">
        <v>374</v>
      </c>
      <c r="F53" s="23" t="s">
        <v>179</v>
      </c>
      <c r="G53" s="14" t="s">
        <v>245</v>
      </c>
      <c r="H53" s="13"/>
      <c r="I53" s="13">
        <f>IF(Tabla152[[#This Row],[Posición]]=0,0,0.975^(Tabla152[[#This Row],[Posición]]-1)*3000)</f>
        <v>0</v>
      </c>
      <c r="J53" s="13"/>
      <c r="K53" s="13">
        <f>IF(Tabla152[[#This Row],[Posición2]]=0,0,0.975^(Tabla152[[#This Row],[Posición2]]-1)*3000)</f>
        <v>0</v>
      </c>
      <c r="L53" s="25">
        <v>2</v>
      </c>
      <c r="M53" s="13">
        <f>IF(Tabla152[[#This Row],[Posición3]]=0,0,0.975^(Tabla152[[#This Row],[Posición3]]-1)*3000)</f>
        <v>2925</v>
      </c>
      <c r="N53" s="13"/>
      <c r="O53" s="13">
        <f>IF(Tabla152[[#This Row],[Posición4]]=0,0,0.975^(Tabla152[[#This Row],[Posición4]]-1)*3000)</f>
        <v>0</v>
      </c>
      <c r="P53" s="13"/>
      <c r="Q53" s="13">
        <f>IF(Tabla152[[#This Row],[Posición5]]=0,0,0.975^(Tabla152[[#This Row],[Posición5]]-1)*6000)</f>
        <v>0</v>
      </c>
      <c r="R53" s="13"/>
      <c r="S53" s="13">
        <f>IF(Tabla152[[#This Row],[Posición6]]=0,0,0.975^(Tabla152[[#This Row],[Posición6]]-1)*3000)</f>
        <v>0</v>
      </c>
      <c r="T53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54" spans="2:20" x14ac:dyDescent="0.35">
      <c r="B54" s="14" t="s">
        <v>208</v>
      </c>
      <c r="C54" s="14" t="s">
        <v>209</v>
      </c>
      <c r="D54" s="15"/>
      <c r="E54" s="15" t="s">
        <v>374</v>
      </c>
      <c r="F54" s="23" t="s">
        <v>190</v>
      </c>
      <c r="G54" s="14" t="s">
        <v>245</v>
      </c>
      <c r="H54" s="13"/>
      <c r="I54" s="13">
        <f>IF(Tabla152[[#This Row],[Posición]]=0,0,0.975^(Tabla152[[#This Row],[Posición]]-1)*3000)</f>
        <v>0</v>
      </c>
      <c r="J54" s="13"/>
      <c r="K54" s="13">
        <f>IF(Tabla152[[#This Row],[Posición2]]=0,0,0.975^(Tabla152[[#This Row],[Posición2]]-1)*3000)</f>
        <v>0</v>
      </c>
      <c r="L54" s="13"/>
      <c r="M54" s="13">
        <f>IF(Tabla152[[#This Row],[Posición3]]=0,0,0.975^(Tabla152[[#This Row],[Posición3]]-1)*3000)</f>
        <v>0</v>
      </c>
      <c r="N54" s="13">
        <v>2</v>
      </c>
      <c r="O54" s="13">
        <f>IF(Tabla152[[#This Row],[Posición4]]=0,0,0.975^(Tabla152[[#This Row],[Posición4]]-1)*3000)</f>
        <v>2925</v>
      </c>
      <c r="P54" s="13"/>
      <c r="Q54" s="13">
        <f>IF(Tabla152[[#This Row],[Posición5]]=0,0,0.975^(Tabla152[[#This Row],[Posición5]]-1)*6000)</f>
        <v>0</v>
      </c>
      <c r="R54" s="13"/>
      <c r="S54" s="13">
        <f>IF(Tabla152[[#This Row],[Posición6]]=0,0,0.975^(Tabla152[[#This Row],[Posición6]]-1)*3000)</f>
        <v>0</v>
      </c>
      <c r="T54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55" spans="2:20" x14ac:dyDescent="0.35">
      <c r="B55" s="14" t="s">
        <v>220</v>
      </c>
      <c r="C55" s="14" t="s">
        <v>221</v>
      </c>
      <c r="D55" s="15"/>
      <c r="E55" s="15" t="s">
        <v>374</v>
      </c>
      <c r="F55" s="23" t="s">
        <v>197</v>
      </c>
      <c r="G55" s="14" t="s">
        <v>245</v>
      </c>
      <c r="H55" s="13"/>
      <c r="I55" s="13">
        <f>IF(Tabla152[[#This Row],[Posición]]=0,0,0.975^(Tabla152[[#This Row],[Posición]]-1)*3000)</f>
        <v>0</v>
      </c>
      <c r="J55" s="13"/>
      <c r="K55" s="13">
        <f>IF(Tabla152[[#This Row],[Posición2]]=0,0,0.975^(Tabla152[[#This Row],[Posición2]]-1)*3000)</f>
        <v>0</v>
      </c>
      <c r="L55" s="13"/>
      <c r="M55" s="13">
        <f>IF(Tabla152[[#This Row],[Posición3]]=0,0,0.975^(Tabla152[[#This Row],[Posición3]]-1)*3000)</f>
        <v>0</v>
      </c>
      <c r="N55" s="13">
        <v>3</v>
      </c>
      <c r="O55" s="13">
        <f>IF(Tabla152[[#This Row],[Posición4]]=0,0,0.975^(Tabla152[[#This Row],[Posición4]]-1)*3000)</f>
        <v>2851.875</v>
      </c>
      <c r="P55" s="13"/>
      <c r="Q55" s="13">
        <f>IF(Tabla152[[#This Row],[Posición5]]=0,0,0.975^(Tabla152[[#This Row],[Posición5]]-1)*6000)</f>
        <v>0</v>
      </c>
      <c r="R55" s="13"/>
      <c r="S55" s="13">
        <f>IF(Tabla152[[#This Row],[Posición6]]=0,0,0.975^(Tabla152[[#This Row],[Posición6]]-1)*3000)</f>
        <v>0</v>
      </c>
      <c r="T55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56" spans="2:20" x14ac:dyDescent="0.35">
      <c r="B56" s="23" t="s">
        <v>232</v>
      </c>
      <c r="C56" s="23" t="s">
        <v>339</v>
      </c>
      <c r="D56" s="28">
        <v>33966</v>
      </c>
      <c r="E56" s="15" t="s">
        <v>374</v>
      </c>
      <c r="F56" s="18" t="s">
        <v>294</v>
      </c>
      <c r="G56" s="14" t="s">
        <v>245</v>
      </c>
      <c r="H56" s="13"/>
      <c r="I56" s="13"/>
      <c r="J56" s="13"/>
      <c r="K56" s="13"/>
      <c r="L56" s="13"/>
      <c r="M56" s="13"/>
      <c r="N56" s="13"/>
      <c r="O56" s="13"/>
      <c r="P56" s="13"/>
      <c r="Q56" s="13">
        <f>IF(Tabla152[[#This Row],[Posición5]]=0,0,0.975^(Tabla152[[#This Row],[Posición5]]-1)*6000)</f>
        <v>0</v>
      </c>
      <c r="R56" s="25">
        <v>3</v>
      </c>
      <c r="S56" s="13">
        <f>IF(Tabla152[[#This Row],[Posición6]]=0,0,0.975^(Tabla152[[#This Row],[Posición6]]-1)*3000)</f>
        <v>2851.875</v>
      </c>
      <c r="T56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57" spans="2:20" x14ac:dyDescent="0.35">
      <c r="B57" s="14" t="s">
        <v>232</v>
      </c>
      <c r="C57" s="14" t="s">
        <v>233</v>
      </c>
      <c r="D57" s="15"/>
      <c r="E57" s="15" t="s">
        <v>374</v>
      </c>
      <c r="F57" s="23" t="s">
        <v>203</v>
      </c>
      <c r="G57" s="14" t="s">
        <v>245</v>
      </c>
      <c r="H57" s="13"/>
      <c r="I57" s="13">
        <f>IF(Tabla152[[#This Row],[Posición]]=0,0,0.975^(Tabla152[[#This Row],[Posición]]-1)*3000)</f>
        <v>0</v>
      </c>
      <c r="J57" s="13"/>
      <c r="K57" s="13">
        <f>IF(Tabla152[[#This Row],[Posición2]]=0,0,0.975^(Tabla152[[#This Row],[Posición2]]-1)*3000)</f>
        <v>0</v>
      </c>
      <c r="L57" s="13"/>
      <c r="M57" s="13">
        <f>IF(Tabla152[[#This Row],[Posición3]]=0,0,0.975^(Tabla152[[#This Row],[Posición3]]-1)*3000)</f>
        <v>0</v>
      </c>
      <c r="N57" s="13">
        <v>4</v>
      </c>
      <c r="O57" s="13">
        <f>IF(Tabla152[[#This Row],[Posición4]]=0,0,0.975^(Tabla152[[#This Row],[Posición4]]-1)*3000)</f>
        <v>2780.578125</v>
      </c>
      <c r="P57" s="13"/>
      <c r="Q57" s="13">
        <f>IF(Tabla152[[#This Row],[Posición5]]=0,0,0.975^(Tabla152[[#This Row],[Posición5]]-1)*6000)</f>
        <v>0</v>
      </c>
      <c r="R57" s="13"/>
      <c r="S57" s="13">
        <f>IF(Tabla152[[#This Row],[Posición6]]=0,0,0.975^(Tabla152[[#This Row],[Posición6]]-1)*3000)</f>
        <v>0</v>
      </c>
      <c r="T57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58" spans="2:20" x14ac:dyDescent="0.35">
      <c r="B58" s="23" t="s">
        <v>320</v>
      </c>
      <c r="C58" s="23" t="s">
        <v>343</v>
      </c>
      <c r="D58" s="28">
        <v>33230</v>
      </c>
      <c r="E58" s="15" t="s">
        <v>374</v>
      </c>
      <c r="F58" s="18" t="s">
        <v>298</v>
      </c>
      <c r="G58" s="14" t="s">
        <v>245</v>
      </c>
      <c r="H58" s="13"/>
      <c r="I58" s="13"/>
      <c r="J58" s="13"/>
      <c r="K58" s="13"/>
      <c r="L58" s="13"/>
      <c r="M58" s="13"/>
      <c r="N58" s="13"/>
      <c r="O58" s="13"/>
      <c r="P58" s="13"/>
      <c r="Q58" s="13">
        <f>IF(Tabla152[[#This Row],[Posición5]]=0,0,0.975^(Tabla152[[#This Row],[Posición5]]-1)*6000)</f>
        <v>0</v>
      </c>
      <c r="R58" s="25">
        <v>4</v>
      </c>
      <c r="S58" s="13">
        <f>IF(Tabla152[[#This Row],[Posición6]]=0,0,0.975^(Tabla152[[#This Row],[Posición6]]-1)*3000)</f>
        <v>2780.578125</v>
      </c>
      <c r="T58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59" spans="2:20" x14ac:dyDescent="0.35">
      <c r="B59" s="14" t="s">
        <v>236</v>
      </c>
      <c r="C59" s="14" t="s">
        <v>237</v>
      </c>
      <c r="D59" s="15"/>
      <c r="E59" s="15" t="s">
        <v>374</v>
      </c>
      <c r="F59" s="23" t="s">
        <v>205</v>
      </c>
      <c r="G59" s="14" t="s">
        <v>245</v>
      </c>
      <c r="H59" s="13"/>
      <c r="I59" s="13">
        <f>IF(Tabla152[[#This Row],[Posición]]=0,0,0.975^(Tabla152[[#This Row],[Posición]]-1)*3000)</f>
        <v>0</v>
      </c>
      <c r="J59" s="13"/>
      <c r="K59" s="13">
        <f>IF(Tabla152[[#This Row],[Posición2]]=0,0,0.975^(Tabla152[[#This Row],[Posición2]]-1)*3000)</f>
        <v>0</v>
      </c>
      <c r="L59" s="13"/>
      <c r="M59" s="13">
        <f>IF(Tabla152[[#This Row],[Posición3]]=0,0,0.975^(Tabla152[[#This Row],[Posición3]]-1)*3000)</f>
        <v>0</v>
      </c>
      <c r="N59" s="13">
        <v>5</v>
      </c>
      <c r="O59" s="13">
        <f>IF(Tabla152[[#This Row],[Posición4]]=0,0,0.975^(Tabla152[[#This Row],[Posición4]]-1)*3000)</f>
        <v>2711.0636718749997</v>
      </c>
      <c r="P59" s="13"/>
      <c r="Q59" s="13">
        <f>IF(Tabla152[[#This Row],[Posición5]]=0,0,0.975^(Tabla152[[#This Row],[Posición5]]-1)*6000)</f>
        <v>0</v>
      </c>
      <c r="R59" s="13"/>
      <c r="S59" s="13">
        <f>IF(Tabla152[[#This Row],[Posición6]]=0,0,0.975^(Tabla152[[#This Row],[Posición6]]-1)*3000)</f>
        <v>0</v>
      </c>
      <c r="T59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60" spans="2:20" x14ac:dyDescent="0.35">
      <c r="B60" s="23" t="s">
        <v>321</v>
      </c>
      <c r="C60" s="23" t="s">
        <v>344</v>
      </c>
      <c r="D60" s="28">
        <v>33658</v>
      </c>
      <c r="E60" s="15" t="s">
        <v>374</v>
      </c>
      <c r="F60" s="18" t="s">
        <v>299</v>
      </c>
      <c r="G60" s="14" t="s">
        <v>245</v>
      </c>
      <c r="H60" s="13"/>
      <c r="I60" s="13"/>
      <c r="J60" s="13"/>
      <c r="K60" s="13"/>
      <c r="L60" s="13"/>
      <c r="M60" s="13"/>
      <c r="N60" s="13"/>
      <c r="O60" s="13"/>
      <c r="P60" s="13"/>
      <c r="Q60" s="13">
        <f>IF(Tabla152[[#This Row],[Posición5]]=0,0,0.975^(Tabla152[[#This Row],[Posición5]]-1)*6000)</f>
        <v>0</v>
      </c>
      <c r="R60" s="25">
        <v>5</v>
      </c>
      <c r="S60" s="13">
        <f>IF(Tabla152[[#This Row],[Posición6]]=0,0,0.975^(Tabla152[[#This Row],[Posición6]]-1)*3000)</f>
        <v>2711.0636718749997</v>
      </c>
      <c r="T60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61" spans="2:20" x14ac:dyDescent="0.35">
      <c r="B61" s="23" t="s">
        <v>322</v>
      </c>
      <c r="C61" s="23" t="s">
        <v>346</v>
      </c>
      <c r="D61" s="28">
        <v>33564</v>
      </c>
      <c r="E61" s="15" t="s">
        <v>374</v>
      </c>
      <c r="F61" s="18" t="s">
        <v>301</v>
      </c>
      <c r="G61" s="14" t="s">
        <v>245</v>
      </c>
      <c r="H61" s="13"/>
      <c r="I61" s="13"/>
      <c r="J61" s="13"/>
      <c r="K61" s="13"/>
      <c r="L61" s="13"/>
      <c r="M61" s="13"/>
      <c r="N61" s="13"/>
      <c r="O61" s="13"/>
      <c r="P61" s="13"/>
      <c r="Q61" s="13">
        <f>IF(Tabla152[[#This Row],[Posición5]]=0,0,0.975^(Tabla152[[#This Row],[Posición5]]-1)*6000)</f>
        <v>0</v>
      </c>
      <c r="R61" s="25">
        <v>6</v>
      </c>
      <c r="S61" s="13">
        <f>IF(Tabla152[[#This Row],[Posición6]]=0,0,0.975^(Tabla152[[#This Row],[Posición6]]-1)*3000)</f>
        <v>2643.2870800781247</v>
      </c>
      <c r="T61" s="10">
        <f>SUM(Tabla152[[#This Row],[Puntaje]],Tabla152[[#This Row],[Puntaje2]],Tabla152[[#This Row],[Puntaje3]],Tabla152[[#This Row],[Puntaje4]],Tabla152[[#This Row],[Puntaje6]],Tabla152[[#This Row],[Puntaje5]])</f>
        <v>2643.2870800781247</v>
      </c>
    </row>
    <row r="62" spans="2:20" x14ac:dyDescent="0.35">
      <c r="B62" s="23" t="s">
        <v>324</v>
      </c>
      <c r="C62" s="23" t="s">
        <v>348</v>
      </c>
      <c r="D62" s="28">
        <v>33093</v>
      </c>
      <c r="E62" s="15" t="s">
        <v>374</v>
      </c>
      <c r="F62" s="18" t="s">
        <v>303</v>
      </c>
      <c r="G62" s="14" t="s">
        <v>245</v>
      </c>
      <c r="H62" s="13"/>
      <c r="I62" s="13"/>
      <c r="J62" s="13"/>
      <c r="K62" s="13"/>
      <c r="L62" s="13"/>
      <c r="M62" s="13"/>
      <c r="N62" s="13"/>
      <c r="O62" s="13"/>
      <c r="P62" s="13"/>
      <c r="Q62" s="13">
        <f>IF(Tabla152[[#This Row],[Posición5]]=0,0,0.975^(Tabla152[[#This Row],[Posición5]]-1)*6000)</f>
        <v>0</v>
      </c>
      <c r="R62" s="25">
        <v>7</v>
      </c>
      <c r="S62" s="13">
        <f>IF(Tabla152[[#This Row],[Posición6]]=0,0,0.975^(Tabla152[[#This Row],[Posición6]]-1)*3000)</f>
        <v>2577.2049030761714</v>
      </c>
      <c r="T62" s="10">
        <f>SUM(Tabla152[[#This Row],[Puntaje]],Tabla152[[#This Row],[Puntaje2]],Tabla152[[#This Row],[Puntaje3]],Tabla152[[#This Row],[Puntaje4]],Tabla152[[#This Row],[Puntaje6]],Tabla152[[#This Row],[Puntaje5]])</f>
        <v>2577.2049030761714</v>
      </c>
    </row>
    <row r="63" spans="2:20" x14ac:dyDescent="0.35">
      <c r="B63" s="20" t="s">
        <v>329</v>
      </c>
      <c r="C63" s="20" t="s">
        <v>354</v>
      </c>
      <c r="D63" s="27">
        <v>34330</v>
      </c>
      <c r="E63" s="27" t="s">
        <v>310</v>
      </c>
      <c r="F63" s="26" t="s">
        <v>310</v>
      </c>
      <c r="G63" s="8" t="s">
        <v>245</v>
      </c>
      <c r="H63" s="10"/>
      <c r="I63" s="10"/>
      <c r="J63" s="10"/>
      <c r="K63" s="10"/>
      <c r="L63" s="10"/>
      <c r="M63" s="10"/>
      <c r="N63" s="10"/>
      <c r="O63" s="10"/>
      <c r="P63" s="10"/>
      <c r="Q63" s="10">
        <f>IF(Tabla152[[#This Row],[Posición5]]=0,0,0.975^(Tabla152[[#This Row],[Posición5]]-1)*6000)</f>
        <v>0</v>
      </c>
      <c r="R63" s="10">
        <v>8</v>
      </c>
      <c r="S63" s="10">
        <f>IF(Tabla152[[#This Row],[Posición6]]=0,0,0.975^(Tabla152[[#This Row],[Posición6]]-1)*3000)</f>
        <v>2512.7747804992669</v>
      </c>
      <c r="T63" s="10">
        <f>SUM(Tabla152[[#This Row],[Puntaje]],Tabla152[[#This Row],[Puntaje2]],Tabla152[[#This Row],[Puntaje3]],Tabla152[[#This Row],[Puntaje4]],Tabla152[[#This Row],[Puntaje6]],Tabla152[[#This Row],[Puntaje5]])</f>
        <v>2512.7747804992669</v>
      </c>
    </row>
    <row r="64" spans="2:20" x14ac:dyDescent="0.35">
      <c r="B64" s="23" t="s">
        <v>332</v>
      </c>
      <c r="C64" s="23" t="s">
        <v>358</v>
      </c>
      <c r="D64" s="28">
        <v>34016</v>
      </c>
      <c r="E64" s="15" t="s">
        <v>374</v>
      </c>
      <c r="F64" s="18" t="s">
        <v>314</v>
      </c>
      <c r="G64" s="14" t="s">
        <v>245</v>
      </c>
      <c r="H64" s="13"/>
      <c r="I64" s="13"/>
      <c r="J64" s="13"/>
      <c r="K64" s="13"/>
      <c r="L64" s="13"/>
      <c r="M64" s="13"/>
      <c r="N64" s="13"/>
      <c r="O64" s="13"/>
      <c r="P64" s="13"/>
      <c r="Q64" s="13">
        <f>IF(Tabla152[[#This Row],[Posición5]]=0,0,0.975^(Tabla152[[#This Row],[Posición5]]-1)*6000)</f>
        <v>0</v>
      </c>
      <c r="R64" s="13">
        <v>9</v>
      </c>
      <c r="S64" s="13">
        <f>IF(Tabla152[[#This Row],[Posición6]]=0,0,0.975^(Tabla152[[#This Row],[Posición6]]-1)*3000)</f>
        <v>2449.9554109867854</v>
      </c>
      <c r="T64" s="10">
        <f>SUM(Tabla152[[#This Row],[Puntaje]],Tabla152[[#This Row],[Puntaje2]],Tabla152[[#This Row],[Puntaje3]],Tabla152[[#This Row],[Puntaje4]],Tabla152[[#This Row],[Puntaje6]],Tabla152[[#This Row],[Puntaje5]])</f>
        <v>2449.9554109867854</v>
      </c>
    </row>
    <row r="65" spans="2:20" x14ac:dyDescent="0.35">
      <c r="B65" s="8" t="s">
        <v>279</v>
      </c>
      <c r="C65" s="8" t="s">
        <v>280</v>
      </c>
      <c r="D65" s="16">
        <v>33180</v>
      </c>
      <c r="E65" s="16" t="s">
        <v>257</v>
      </c>
      <c r="F65" s="26" t="s">
        <v>257</v>
      </c>
      <c r="G65" s="8" t="s">
        <v>245</v>
      </c>
      <c r="H65" s="10"/>
      <c r="I65" s="10"/>
      <c r="J65" s="10"/>
      <c r="K65" s="10"/>
      <c r="L65" s="10"/>
      <c r="M65" s="10"/>
      <c r="N65" s="10"/>
      <c r="O65" s="10"/>
      <c r="P65" s="10">
        <v>1</v>
      </c>
      <c r="Q65" s="10">
        <f>IF(Tabla152[[#This Row],[Posición5]]=0,0,0.975^(Tabla152[[#This Row],[Posición5]]-1)*6000)</f>
        <v>6000</v>
      </c>
      <c r="R65" s="10"/>
      <c r="S65" s="10">
        <f>IF(Tabla152[[#This Row],[Posición6]]=0,0,0.975^(Tabla152[[#This Row],[Posición6]]-1)*3000)</f>
        <v>0</v>
      </c>
      <c r="T65" s="10">
        <f>SUM(Tabla152[[#This Row],[Puntaje]],Tabla152[[#This Row],[Puntaje2]],Tabla152[[#This Row],[Puntaje3]],Tabla152[[#This Row],[Puntaje4]],Tabla152[[#This Row],[Puntaje6]],Tabla152[[#This Row],[Puntaje5]])</f>
        <v>6000</v>
      </c>
    </row>
    <row r="66" spans="2:20" x14ac:dyDescent="0.35">
      <c r="B66" s="14" t="s">
        <v>281</v>
      </c>
      <c r="C66" s="14" t="s">
        <v>282</v>
      </c>
      <c r="D66" s="15">
        <v>33861</v>
      </c>
      <c r="E66" s="15" t="s">
        <v>374</v>
      </c>
      <c r="F66" s="18" t="s">
        <v>258</v>
      </c>
      <c r="G66" s="14" t="s">
        <v>245</v>
      </c>
      <c r="H66" s="13"/>
      <c r="I66" s="13"/>
      <c r="J66" s="13"/>
      <c r="K66" s="13"/>
      <c r="L66" s="13"/>
      <c r="M66" s="13"/>
      <c r="N66" s="13"/>
      <c r="O66" s="13"/>
      <c r="P66" s="13">
        <v>2</v>
      </c>
      <c r="Q66" s="13">
        <f>IF(Tabla152[[#This Row],[Posición5]]=0,0,0.975^(Tabla152[[#This Row],[Posición5]]-1)*6000)</f>
        <v>5850</v>
      </c>
      <c r="R66" s="13"/>
      <c r="S66" s="13">
        <f>IF(Tabla152[[#This Row],[Posición6]]=0,0,0.975^(Tabla152[[#This Row],[Posición6]]-1)*3000)</f>
        <v>0</v>
      </c>
      <c r="T66" s="10">
        <f>SUM(Tabla152[[#This Row],[Puntaje]],Tabla152[[#This Row],[Puntaje2]],Tabla152[[#This Row],[Puntaje3]],Tabla152[[#This Row],[Puntaje4]],Tabla152[[#This Row],[Puntaje6]],Tabla152[[#This Row],[Puntaje5]])</f>
        <v>5850</v>
      </c>
    </row>
    <row r="67" spans="2:20" x14ac:dyDescent="0.35">
      <c r="B67" s="8" t="s">
        <v>283</v>
      </c>
      <c r="C67" s="8" t="s">
        <v>284</v>
      </c>
      <c r="D67" s="16">
        <v>32450</v>
      </c>
      <c r="E67" s="16" t="s">
        <v>259</v>
      </c>
      <c r="F67" s="26" t="s">
        <v>259</v>
      </c>
      <c r="G67" s="8" t="s">
        <v>246</v>
      </c>
      <c r="H67" s="10"/>
      <c r="I67" s="10"/>
      <c r="J67" s="10"/>
      <c r="K67" s="10">
        <v>0</v>
      </c>
      <c r="L67" s="10"/>
      <c r="M67" s="10"/>
      <c r="N67" s="10"/>
      <c r="O67" s="10"/>
      <c r="P67" s="10">
        <v>1</v>
      </c>
      <c r="Q67" s="10">
        <f>IF(Tabla152[[#This Row],[Posición5]]=0,0,0.975^(Tabla152[[#This Row],[Posición5]]-1)*6000)</f>
        <v>6000</v>
      </c>
      <c r="R67" s="10"/>
      <c r="S67" s="10">
        <f>IF(Tabla152[[#This Row],[Posición6]]=0,0,0.975^(Tabla152[[#This Row],[Posición6]]-1)*3000)</f>
        <v>0</v>
      </c>
      <c r="T67" s="10">
        <f>SUM(Tabla152[[#This Row],[Puntaje]],Tabla152[[#This Row],[Puntaje2]],Tabla152[[#This Row],[Puntaje3]],Tabla152[[#This Row],[Puntaje4]],Tabla152[[#This Row],[Puntaje6]],Tabla152[[#This Row],[Puntaje5]])</f>
        <v>6000</v>
      </c>
    </row>
    <row r="68" spans="2:20" x14ac:dyDescent="0.35">
      <c r="B68" s="20" t="s">
        <v>139</v>
      </c>
      <c r="C68" s="20" t="s">
        <v>158</v>
      </c>
      <c r="D68" s="21">
        <v>32560</v>
      </c>
      <c r="E68" s="21" t="s">
        <v>180</v>
      </c>
      <c r="F68" s="20" t="s">
        <v>180</v>
      </c>
      <c r="G68" s="8" t="s">
        <v>246</v>
      </c>
      <c r="H68" s="10"/>
      <c r="I68" s="10">
        <f>IF(Tabla152[[#This Row],[Posición]]=0,0,0.975^(Tabla152[[#This Row],[Posición]]-1)*3000)</f>
        <v>0</v>
      </c>
      <c r="J68" s="10"/>
      <c r="K68" s="10">
        <v>0</v>
      </c>
      <c r="L68" s="22">
        <v>1</v>
      </c>
      <c r="M68" s="10">
        <f>IF(Tabla152[[#This Row],[Posición3]]=0,0,0.975^(Tabla152[[#This Row],[Posición3]]-1)*3000)</f>
        <v>3000</v>
      </c>
      <c r="N68" s="10"/>
      <c r="O68" s="10">
        <f>IF(Tabla152[[#This Row],[Posición4]]=0,0,0.975^(Tabla152[[#This Row],[Posición4]]-1)*3000)</f>
        <v>0</v>
      </c>
      <c r="P68" s="10"/>
      <c r="Q68" s="10">
        <f>IF(Tabla152[[#This Row],[Posición5]]=0,0,0.975^(Tabla152[[#This Row],[Posición5]]-1)*6000)</f>
        <v>0</v>
      </c>
      <c r="R68" s="10"/>
      <c r="S68" s="10">
        <f>IF(Tabla152[[#This Row],[Posición6]]=0,0,0.975^(Tabla152[[#This Row],[Posición6]]-1)*3000)</f>
        <v>0</v>
      </c>
      <c r="T68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69" spans="2:20" x14ac:dyDescent="0.35">
      <c r="B69" s="14" t="s">
        <v>127</v>
      </c>
      <c r="C69" s="14" t="s">
        <v>211</v>
      </c>
      <c r="D69" s="15"/>
      <c r="E69" s="15" t="s">
        <v>374</v>
      </c>
      <c r="F69" s="23" t="s">
        <v>192</v>
      </c>
      <c r="G69" s="14" t="s">
        <v>246</v>
      </c>
      <c r="H69" s="13"/>
      <c r="I69" s="13">
        <f>IF(Tabla152[[#This Row],[Posición]]=0,0,0.975^(Tabla152[[#This Row],[Posición]]-1)*3000)</f>
        <v>0</v>
      </c>
      <c r="J69" s="13"/>
      <c r="K69" s="13">
        <v>0</v>
      </c>
      <c r="L69" s="13"/>
      <c r="M69" s="13">
        <f>IF(Tabla152[[#This Row],[Posición3]]=0,0,0.975^(Tabla152[[#This Row],[Posición3]]-1)*3000)</f>
        <v>0</v>
      </c>
      <c r="N69" s="13">
        <v>1</v>
      </c>
      <c r="O69" s="13">
        <f>IF(Tabla152[[#This Row],[Posición4]]=0,0,0.975^(Tabla152[[#This Row],[Posición4]]-1)*3000)</f>
        <v>3000</v>
      </c>
      <c r="P69" s="13"/>
      <c r="Q69" s="13">
        <f>IF(Tabla152[[#This Row],[Posición5]]=0,0,0.975^(Tabla152[[#This Row],[Posición5]]-1)*6000)</f>
        <v>0</v>
      </c>
      <c r="R69" s="13"/>
      <c r="S69" s="13">
        <f>IF(Tabla152[[#This Row],[Posición6]]=0,0,0.975^(Tabla152[[#This Row],[Posición6]]-1)*3000)</f>
        <v>0</v>
      </c>
      <c r="T69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70" spans="2:20" x14ac:dyDescent="0.35">
      <c r="B70" s="20" t="s">
        <v>232</v>
      </c>
      <c r="C70" s="20" t="s">
        <v>335</v>
      </c>
      <c r="D70" s="27">
        <v>32014</v>
      </c>
      <c r="E70" s="27" t="s">
        <v>290</v>
      </c>
      <c r="F70" s="26" t="s">
        <v>290</v>
      </c>
      <c r="G70" s="8" t="s">
        <v>246</v>
      </c>
      <c r="H70" s="10"/>
      <c r="I70" s="13">
        <f>IF(Tabla152[[#This Row],[Posición]]=0,0,0.975^(Tabla152[[#This Row],[Posición]]-1)*3000)</f>
        <v>0</v>
      </c>
      <c r="J70" s="10"/>
      <c r="K70" s="10">
        <v>0</v>
      </c>
      <c r="L70" s="10"/>
      <c r="M70" s="10"/>
      <c r="N70" s="10"/>
      <c r="O70" s="10"/>
      <c r="P70" s="10"/>
      <c r="Q70" s="10">
        <f>IF(Tabla152[[#This Row],[Posición5]]=0,0,0.975^(Tabla152[[#This Row],[Posición5]]-1)*6000)</f>
        <v>0</v>
      </c>
      <c r="R70" s="10">
        <v>1</v>
      </c>
      <c r="S70" s="10">
        <f>IF(Tabla152[[#This Row],[Posición6]]=0,0,0.975^(Tabla152[[#This Row],[Posición6]]-1)*3000)</f>
        <v>3000</v>
      </c>
      <c r="T70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71" spans="2:20" x14ac:dyDescent="0.35">
      <c r="B71" s="23" t="s">
        <v>140</v>
      </c>
      <c r="C71" s="23" t="s">
        <v>159</v>
      </c>
      <c r="D71" s="24">
        <v>31546</v>
      </c>
      <c r="E71" s="15" t="s">
        <v>374</v>
      </c>
      <c r="F71" s="23" t="s">
        <v>181</v>
      </c>
      <c r="G71" s="14" t="s">
        <v>246</v>
      </c>
      <c r="H71" s="13"/>
      <c r="I71" s="13">
        <f>IF(Tabla152[[#This Row],[Posición]]=0,0,0.975^(Tabla152[[#This Row],[Posición]]-1)*3000)</f>
        <v>0</v>
      </c>
      <c r="J71" s="13"/>
      <c r="K71" s="13">
        <v>0</v>
      </c>
      <c r="L71" s="25">
        <v>2</v>
      </c>
      <c r="M71" s="13">
        <f>IF(Tabla152[[#This Row],[Posición3]]=0,0,0.975^(Tabla152[[#This Row],[Posición3]]-1)*3000)</f>
        <v>2925</v>
      </c>
      <c r="N71" s="13"/>
      <c r="O71" s="13">
        <f>IF(Tabla152[[#This Row],[Posición4]]=0,0,0.975^(Tabla152[[#This Row],[Posición4]]-1)*3000)</f>
        <v>0</v>
      </c>
      <c r="P71" s="13"/>
      <c r="Q71" s="13">
        <f>IF(Tabla152[[#This Row],[Posición5]]=0,0,0.975^(Tabla152[[#This Row],[Posición5]]-1)*6000)</f>
        <v>0</v>
      </c>
      <c r="R71" s="13"/>
      <c r="S71" s="13">
        <f>IF(Tabla152[[#This Row],[Posición6]]=0,0,0.975^(Tabla152[[#This Row],[Posición6]]-1)*3000)</f>
        <v>0</v>
      </c>
      <c r="T71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72" spans="2:20" x14ac:dyDescent="0.35">
      <c r="B72" s="14" t="s">
        <v>226</v>
      </c>
      <c r="C72" s="14" t="s">
        <v>227</v>
      </c>
      <c r="D72" s="15"/>
      <c r="E72" s="15" t="s">
        <v>374</v>
      </c>
      <c r="F72" s="23" t="s">
        <v>200</v>
      </c>
      <c r="G72" s="14" t="s">
        <v>246</v>
      </c>
      <c r="H72" s="13"/>
      <c r="I72" s="13">
        <f>IF(Tabla152[[#This Row],[Posición]]=0,0,0.975^(Tabla152[[#This Row],[Posición]]-1)*3000)</f>
        <v>0</v>
      </c>
      <c r="J72" s="13"/>
      <c r="K72" s="13">
        <v>0</v>
      </c>
      <c r="L72" s="13"/>
      <c r="M72" s="13">
        <f>IF(Tabla152[[#This Row],[Posición3]]=0,0,0.975^(Tabla152[[#This Row],[Posición3]]-1)*3000)</f>
        <v>0</v>
      </c>
      <c r="N72" s="13">
        <v>2</v>
      </c>
      <c r="O72" s="13">
        <f>IF(Tabla152[[#This Row],[Posición4]]=0,0,0.975^(Tabla152[[#This Row],[Posición4]]-1)*3000)</f>
        <v>2925</v>
      </c>
      <c r="P72" s="13"/>
      <c r="Q72" s="13">
        <f>IF(Tabla152[[#This Row],[Posición5]]=0,0,0.975^(Tabla152[[#This Row],[Posición5]]-1)*6000)</f>
        <v>0</v>
      </c>
      <c r="R72" s="13"/>
      <c r="S72" s="13">
        <f>IF(Tabla152[[#This Row],[Posición6]]=0,0,0.975^(Tabla152[[#This Row],[Posición6]]-1)*3000)</f>
        <v>0</v>
      </c>
      <c r="T72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73" spans="2:20" x14ac:dyDescent="0.35">
      <c r="B73" s="20" t="s">
        <v>318</v>
      </c>
      <c r="C73" s="20" t="s">
        <v>338</v>
      </c>
      <c r="D73" s="27">
        <v>32398</v>
      </c>
      <c r="E73" s="27" t="s">
        <v>293</v>
      </c>
      <c r="F73" s="26" t="s">
        <v>293</v>
      </c>
      <c r="G73" s="8" t="s">
        <v>246</v>
      </c>
      <c r="H73" s="10"/>
      <c r="I73" s="13">
        <f>IF(Tabla152[[#This Row],[Posición]]=0,0,0.975^(Tabla152[[#This Row],[Posición]]-1)*3000)</f>
        <v>0</v>
      </c>
      <c r="J73" s="10"/>
      <c r="K73" s="10">
        <v>0</v>
      </c>
      <c r="L73" s="10"/>
      <c r="M73" s="10"/>
      <c r="N73" s="10"/>
      <c r="O73" s="10"/>
      <c r="P73" s="10"/>
      <c r="Q73" s="10">
        <f>IF(Tabla152[[#This Row],[Posición5]]=0,0,0.975^(Tabla152[[#This Row],[Posición5]]-1)*6000)</f>
        <v>0</v>
      </c>
      <c r="R73" s="10">
        <v>2</v>
      </c>
      <c r="S73" s="10">
        <f>IF(Tabla152[[#This Row],[Posición6]]=0,0,0.975^(Tabla152[[#This Row],[Posición6]]-1)*3000)</f>
        <v>2925</v>
      </c>
      <c r="T73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74" spans="2:20" x14ac:dyDescent="0.35">
      <c r="B74" s="14" t="s">
        <v>228</v>
      </c>
      <c r="C74" s="14" t="s">
        <v>229</v>
      </c>
      <c r="D74" s="15"/>
      <c r="E74" s="15" t="s">
        <v>374</v>
      </c>
      <c r="F74" s="23" t="s">
        <v>201</v>
      </c>
      <c r="G74" s="14" t="s">
        <v>246</v>
      </c>
      <c r="H74" s="13"/>
      <c r="I74" s="13">
        <f>IF(Tabla152[[#This Row],[Posición]]=0,0,0.975^(Tabla152[[#This Row],[Posición]]-1)*3000)</f>
        <v>0</v>
      </c>
      <c r="J74" s="13"/>
      <c r="K74" s="13">
        <v>0</v>
      </c>
      <c r="L74" s="13"/>
      <c r="M74" s="13">
        <f>IF(Tabla152[[#This Row],[Posición3]]=0,0,0.975^(Tabla152[[#This Row],[Posición3]]-1)*3000)</f>
        <v>0</v>
      </c>
      <c r="N74" s="13">
        <v>3</v>
      </c>
      <c r="O74" s="13">
        <f>IF(Tabla152[[#This Row],[Posición4]]=0,0,0.975^(Tabla152[[#This Row],[Posición4]]-1)*3000)</f>
        <v>2851.875</v>
      </c>
      <c r="P74" s="13"/>
      <c r="Q74" s="13">
        <f>IF(Tabla152[[#This Row],[Posición5]]=0,0,0.975^(Tabla152[[#This Row],[Posición5]]-1)*6000)</f>
        <v>0</v>
      </c>
      <c r="R74" s="13"/>
      <c r="S74" s="13">
        <f>IF(Tabla152[[#This Row],[Posición6]]=0,0,0.975^(Tabla152[[#This Row],[Posición6]]-1)*3000)</f>
        <v>0</v>
      </c>
      <c r="T74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75" spans="2:20" x14ac:dyDescent="0.35">
      <c r="B75" s="23" t="s">
        <v>80</v>
      </c>
      <c r="C75" s="23" t="s">
        <v>341</v>
      </c>
      <c r="D75" s="28">
        <v>32057</v>
      </c>
      <c r="E75" s="15" t="s">
        <v>374</v>
      </c>
      <c r="F75" s="18" t="s">
        <v>296</v>
      </c>
      <c r="G75" s="14" t="s">
        <v>246</v>
      </c>
      <c r="H75" s="13"/>
      <c r="I75" s="13">
        <f>IF(Tabla152[[#This Row],[Posición]]=0,0,0.975^(Tabla152[[#This Row],[Posición]]-1)*3000)</f>
        <v>0</v>
      </c>
      <c r="J75" s="13"/>
      <c r="K75" s="13">
        <v>0</v>
      </c>
      <c r="L75" s="13"/>
      <c r="M75" s="13"/>
      <c r="N75" s="13"/>
      <c r="O75" s="13"/>
      <c r="P75" s="13"/>
      <c r="Q75" s="13">
        <f>IF(Tabla152[[#This Row],[Posición5]]=0,0,0.975^(Tabla152[[#This Row],[Posición5]]-1)*6000)</f>
        <v>0</v>
      </c>
      <c r="R75" s="25">
        <v>3</v>
      </c>
      <c r="S75" s="13">
        <f>IF(Tabla152[[#This Row],[Posición6]]=0,0,0.975^(Tabla152[[#This Row],[Posición6]]-1)*3000)</f>
        <v>2851.875</v>
      </c>
      <c r="T75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76" spans="2:20" x14ac:dyDescent="0.35">
      <c r="B76" s="8" t="s">
        <v>25</v>
      </c>
      <c r="C76" s="8" t="s">
        <v>86</v>
      </c>
      <c r="D76" s="16">
        <v>32026</v>
      </c>
      <c r="E76" s="16" t="s">
        <v>87</v>
      </c>
      <c r="F76" s="8" t="s">
        <v>87</v>
      </c>
      <c r="G76" s="8" t="s">
        <v>246</v>
      </c>
      <c r="H76" s="10">
        <v>4</v>
      </c>
      <c r="I76" s="10">
        <f>IF(Tabla152[[#This Row],[Posición]]=0,0,0.975^(Tabla152[[#This Row],[Posición]]-1)*3000)</f>
        <v>2780.578125</v>
      </c>
      <c r="J76" s="10"/>
      <c r="K76" s="10">
        <v>0</v>
      </c>
      <c r="L76" s="10"/>
      <c r="M76" s="10">
        <f>IF(Tabla152[[#This Row],[Posición3]]=0,0,0.975^(Tabla152[[#This Row],[Posición3]]-1)*3000)</f>
        <v>0</v>
      </c>
      <c r="N76" s="10"/>
      <c r="O76" s="10">
        <f>IF(Tabla152[[#This Row],[Posición4]]=0,0,0.975^(Tabla152[[#This Row],[Posición4]]-1)*3000)</f>
        <v>0</v>
      </c>
      <c r="P76" s="10"/>
      <c r="Q76" s="10">
        <f>IF(Tabla152[[#This Row],[Posición5]]=0,0,0.975^(Tabla152[[#This Row],[Posición5]]-1)*6000)</f>
        <v>0</v>
      </c>
      <c r="R76" s="10"/>
      <c r="S76" s="10">
        <f>IF(Tabla152[[#This Row],[Posición6]]=0,0,0.975^(Tabla152[[#This Row],[Posición6]]-1)*3000)</f>
        <v>0</v>
      </c>
      <c r="T76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77" spans="2:20" x14ac:dyDescent="0.35">
      <c r="B77" s="14" t="s">
        <v>230</v>
      </c>
      <c r="C77" s="14" t="s">
        <v>231</v>
      </c>
      <c r="D77" s="15"/>
      <c r="E77" s="15" t="s">
        <v>374</v>
      </c>
      <c r="F77" s="23" t="s">
        <v>202</v>
      </c>
      <c r="G77" s="14" t="s">
        <v>246</v>
      </c>
      <c r="H77" s="13"/>
      <c r="I77" s="13">
        <f>IF(Tabla152[[#This Row],[Posición]]=0,0,0.975^(Tabla152[[#This Row],[Posición]]-1)*3000)</f>
        <v>0</v>
      </c>
      <c r="J77" s="13"/>
      <c r="K77" s="13">
        <v>0</v>
      </c>
      <c r="L77" s="13"/>
      <c r="M77" s="13">
        <f>IF(Tabla152[[#This Row],[Posición3]]=0,0,0.975^(Tabla152[[#This Row],[Posición3]]-1)*3000)</f>
        <v>0</v>
      </c>
      <c r="N77" s="13">
        <v>4</v>
      </c>
      <c r="O77" s="13">
        <f>IF(Tabla152[[#This Row],[Posición4]]=0,0,0.975^(Tabla152[[#This Row],[Posición4]]-1)*3000)</f>
        <v>2780.578125</v>
      </c>
      <c r="P77" s="13"/>
      <c r="Q77" s="13">
        <f>IF(Tabla152[[#This Row],[Posición5]]=0,0,0.975^(Tabla152[[#This Row],[Posición5]]-1)*6000)</f>
        <v>0</v>
      </c>
      <c r="R77" s="13"/>
      <c r="S77" s="13">
        <f>IF(Tabla152[[#This Row],[Posición6]]=0,0,0.975^(Tabla152[[#This Row],[Posición6]]-1)*3000)</f>
        <v>0</v>
      </c>
      <c r="T77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78" spans="2:20" x14ac:dyDescent="0.35">
      <c r="B78" s="23" t="s">
        <v>319</v>
      </c>
      <c r="C78" s="23" t="s">
        <v>342</v>
      </c>
      <c r="D78" s="28">
        <v>32612</v>
      </c>
      <c r="E78" s="15" t="s">
        <v>374</v>
      </c>
      <c r="F78" s="18" t="s">
        <v>297</v>
      </c>
      <c r="G78" s="14" t="s">
        <v>246</v>
      </c>
      <c r="H78" s="13"/>
      <c r="I78" s="13">
        <f>IF(Tabla152[[#This Row],[Posición]]=0,0,0.975^(Tabla152[[#This Row],[Posición]]-1)*3000)</f>
        <v>0</v>
      </c>
      <c r="J78" s="13"/>
      <c r="K78" s="13">
        <v>0</v>
      </c>
      <c r="L78" s="13"/>
      <c r="M78" s="13"/>
      <c r="N78" s="13"/>
      <c r="O78" s="13"/>
      <c r="P78" s="13"/>
      <c r="Q78" s="13">
        <f>IF(Tabla152[[#This Row],[Posición5]]=0,0,0.975^(Tabla152[[#This Row],[Posición5]]-1)*6000)</f>
        <v>0</v>
      </c>
      <c r="R78" s="25">
        <v>4</v>
      </c>
      <c r="S78" s="13">
        <f>IF(Tabla152[[#This Row],[Posición6]]=0,0,0.975^(Tabla152[[#This Row],[Posición6]]-1)*3000)</f>
        <v>2780.578125</v>
      </c>
      <c r="T78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79" spans="2:20" x14ac:dyDescent="0.35">
      <c r="B79" s="23" t="s">
        <v>127</v>
      </c>
      <c r="C79" s="23" t="s">
        <v>345</v>
      </c>
      <c r="D79" s="28">
        <v>32584</v>
      </c>
      <c r="E79" s="15" t="s">
        <v>374</v>
      </c>
      <c r="F79" s="18" t="s">
        <v>300</v>
      </c>
      <c r="G79" s="14" t="s">
        <v>246</v>
      </c>
      <c r="H79" s="13"/>
      <c r="I79" s="13">
        <f>IF(Tabla152[[#This Row],[Posición]]=0,0,0.975^(Tabla152[[#This Row],[Posición]]-1)*3000)</f>
        <v>0</v>
      </c>
      <c r="J79" s="13"/>
      <c r="K79" s="13">
        <v>0</v>
      </c>
      <c r="L79" s="13"/>
      <c r="M79" s="13"/>
      <c r="N79" s="13"/>
      <c r="O79" s="13"/>
      <c r="P79" s="13"/>
      <c r="Q79" s="13">
        <f>IF(Tabla152[[#This Row],[Posición5]]=0,0,0.975^(Tabla152[[#This Row],[Posición5]]-1)*6000)</f>
        <v>0</v>
      </c>
      <c r="R79" s="25">
        <v>5</v>
      </c>
      <c r="S79" s="13">
        <f>IF(Tabla152[[#This Row],[Posición6]]=0,0,0.975^(Tabla152[[#This Row],[Posición6]]-1)*3000)</f>
        <v>2711.0636718749997</v>
      </c>
      <c r="T79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80" spans="2:20" x14ac:dyDescent="0.35">
      <c r="B80" s="23" t="s">
        <v>323</v>
      </c>
      <c r="C80" s="23" t="s">
        <v>347</v>
      </c>
      <c r="D80" s="28">
        <v>31720</v>
      </c>
      <c r="E80" s="15" t="s">
        <v>374</v>
      </c>
      <c r="F80" s="18" t="s">
        <v>302</v>
      </c>
      <c r="G80" s="14" t="s">
        <v>246</v>
      </c>
      <c r="H80" s="13"/>
      <c r="I80" s="13">
        <f>IF(Tabla152[[#This Row],[Posición]]=0,0,0.975^(Tabla152[[#This Row],[Posición]]-1)*3000)</f>
        <v>0</v>
      </c>
      <c r="J80" s="13"/>
      <c r="K80" s="13">
        <v>0</v>
      </c>
      <c r="L80" s="13"/>
      <c r="M80" s="13"/>
      <c r="N80" s="13"/>
      <c r="O80" s="13"/>
      <c r="P80" s="13"/>
      <c r="Q80" s="13">
        <f>IF(Tabla152[[#This Row],[Posición5]]=0,0,0.975^(Tabla152[[#This Row],[Posición5]]-1)*6000)</f>
        <v>0</v>
      </c>
      <c r="R80" s="13">
        <v>6</v>
      </c>
      <c r="S80" s="13">
        <f>IF(Tabla152[[#This Row],[Posición6]]=0,0,0.975^(Tabla152[[#This Row],[Posición6]]-1)*3000)</f>
        <v>2643.2870800781247</v>
      </c>
      <c r="T80" s="10">
        <f>SUM(Tabla152[[#This Row],[Puntaje]],Tabla152[[#This Row],[Puntaje2]],Tabla152[[#This Row],[Puntaje3]],Tabla152[[#This Row],[Puntaje4]],Tabla152[[#This Row],[Puntaje6]],Tabla152[[#This Row],[Puntaje5]])</f>
        <v>2643.2870800781247</v>
      </c>
    </row>
    <row r="81" spans="2:20" x14ac:dyDescent="0.35">
      <c r="B81" s="23" t="s">
        <v>326</v>
      </c>
      <c r="C81" s="23" t="s">
        <v>350</v>
      </c>
      <c r="D81" s="28">
        <v>32396</v>
      </c>
      <c r="E81" s="15" t="s">
        <v>374</v>
      </c>
      <c r="F81" s="18" t="s">
        <v>305</v>
      </c>
      <c r="G81" s="14" t="s">
        <v>246</v>
      </c>
      <c r="H81" s="13"/>
      <c r="I81" s="13">
        <f>IF(Tabla152[[#This Row],[Posición]]=0,0,0.975^(Tabla152[[#This Row],[Posición]]-1)*3000)</f>
        <v>0</v>
      </c>
      <c r="J81" s="13"/>
      <c r="K81" s="13">
        <v>0</v>
      </c>
      <c r="L81" s="13"/>
      <c r="M81" s="13"/>
      <c r="N81" s="13"/>
      <c r="O81" s="13"/>
      <c r="P81" s="13"/>
      <c r="Q81" s="13">
        <f>IF(Tabla152[[#This Row],[Posición5]]=0,0,0.975^(Tabla152[[#This Row],[Posición5]]-1)*6000)</f>
        <v>0</v>
      </c>
      <c r="R81" s="13">
        <v>7</v>
      </c>
      <c r="S81" s="13">
        <f>IF(Tabla152[[#This Row],[Posición6]]=0,0,0.975^(Tabla152[[#This Row],[Posición6]]-1)*3000)</f>
        <v>2577.2049030761714</v>
      </c>
      <c r="T81" s="10">
        <f>SUM(Tabla152[[#This Row],[Puntaje]],Tabla152[[#This Row],[Puntaje2]],Tabla152[[#This Row],[Puntaje3]],Tabla152[[#This Row],[Puntaje4]],Tabla152[[#This Row],[Puntaje6]],Tabla152[[#This Row],[Puntaje5]])</f>
        <v>2577.2049030761714</v>
      </c>
    </row>
    <row r="82" spans="2:20" x14ac:dyDescent="0.35">
      <c r="B82" s="8" t="s">
        <v>80</v>
      </c>
      <c r="C82" s="8" t="s">
        <v>81</v>
      </c>
      <c r="D82" s="16">
        <v>31252</v>
      </c>
      <c r="E82" s="16" t="s">
        <v>82</v>
      </c>
      <c r="F82" s="8" t="s">
        <v>82</v>
      </c>
      <c r="G82" s="8" t="s">
        <v>246</v>
      </c>
      <c r="H82" s="10">
        <v>8</v>
      </c>
      <c r="I82" s="10">
        <f>IF(Tabla152[[#This Row],[Posición]]=0,0,0.975^(Tabla152[[#This Row],[Posición]]-1)*3000)</f>
        <v>2512.7747804992669</v>
      </c>
      <c r="J82" s="10"/>
      <c r="K82" s="10">
        <v>0</v>
      </c>
      <c r="L82" s="10"/>
      <c r="M82" s="10">
        <f>IF(Tabla152[[#This Row],[Posición3]]=0,0,0.975^(Tabla152[[#This Row],[Posición3]]-1)*3000)</f>
        <v>0</v>
      </c>
      <c r="N82" s="10"/>
      <c r="O82" s="10">
        <f>IF(Tabla152[[#This Row],[Posición4]]=0,0,0.975^(Tabla152[[#This Row],[Posición4]]-1)*3000)</f>
        <v>0</v>
      </c>
      <c r="P82" s="10"/>
      <c r="Q82" s="10">
        <f>IF(Tabla152[[#This Row],[Posición5]]=0,0,0.975^(Tabla152[[#This Row],[Posición5]]-1)*6000)</f>
        <v>0</v>
      </c>
      <c r="R82" s="10"/>
      <c r="S82" s="10">
        <f>IF(Tabla152[[#This Row],[Posición6]]=0,0,0.975^(Tabla152[[#This Row],[Posición6]]-1)*3000)</f>
        <v>0</v>
      </c>
      <c r="T82" s="10">
        <f>SUM(Tabla152[[#This Row],[Puntaje]],Tabla152[[#This Row],[Puntaje2]],Tabla152[[#This Row],[Puntaje3]],Tabla152[[#This Row],[Puntaje4]],Tabla152[[#This Row],[Puntaje6]],Tabla152[[#This Row],[Puntaje5]])</f>
        <v>2512.7747804992669</v>
      </c>
    </row>
    <row r="83" spans="2:20" x14ac:dyDescent="0.35">
      <c r="B83" s="23" t="s">
        <v>328</v>
      </c>
      <c r="C83" s="23" t="s">
        <v>352</v>
      </c>
      <c r="D83" s="28">
        <v>31611</v>
      </c>
      <c r="E83" s="15" t="s">
        <v>374</v>
      </c>
      <c r="F83" s="18" t="s">
        <v>307</v>
      </c>
      <c r="G83" s="14" t="s">
        <v>246</v>
      </c>
      <c r="H83" s="13"/>
      <c r="I83" s="13">
        <f>IF(Tabla152[[#This Row],[Posición]]=0,0,0.975^(Tabla152[[#This Row],[Posición]]-1)*3000)</f>
        <v>0</v>
      </c>
      <c r="J83" s="13"/>
      <c r="K83" s="13">
        <v>0</v>
      </c>
      <c r="L83" s="13"/>
      <c r="M83" s="13"/>
      <c r="N83" s="13"/>
      <c r="O83" s="13"/>
      <c r="P83" s="13"/>
      <c r="Q83" s="13">
        <f>IF(Tabla152[[#This Row],[Posición5]]=0,0,0.975^(Tabla152[[#This Row],[Posición5]]-1)*6000)</f>
        <v>0</v>
      </c>
      <c r="R83" s="25">
        <v>8</v>
      </c>
      <c r="S83" s="13">
        <f>IF(Tabla152[[#This Row],[Posición6]]=0,0,0.975^(Tabla152[[#This Row],[Posición6]]-1)*3000)</f>
        <v>2512.7747804992669</v>
      </c>
      <c r="T83" s="10">
        <f>SUM(Tabla152[[#This Row],[Puntaje]],Tabla152[[#This Row],[Puntaje2]],Tabla152[[#This Row],[Puntaje3]],Tabla152[[#This Row],[Puntaje4]],Tabla152[[#This Row],[Puntaje6]],Tabla152[[#This Row],[Puntaje5]])</f>
        <v>2512.7747804992669</v>
      </c>
    </row>
    <row r="84" spans="2:20" x14ac:dyDescent="0.35">
      <c r="B84" s="23" t="s">
        <v>318</v>
      </c>
      <c r="C84" s="23" t="s">
        <v>346</v>
      </c>
      <c r="D84" s="28">
        <v>32414</v>
      </c>
      <c r="E84" s="15" t="s">
        <v>374</v>
      </c>
      <c r="F84" s="18" t="s">
        <v>308</v>
      </c>
      <c r="G84" s="14" t="s">
        <v>246</v>
      </c>
      <c r="H84" s="13"/>
      <c r="I84" s="13">
        <f>IF(Tabla152[[#This Row],[Posición]]=0,0,0.975^(Tabla152[[#This Row],[Posición]]-1)*3000)</f>
        <v>0</v>
      </c>
      <c r="J84" s="13"/>
      <c r="K84" s="13">
        <v>0</v>
      </c>
      <c r="L84" s="13"/>
      <c r="M84" s="13"/>
      <c r="N84" s="13"/>
      <c r="O84" s="13"/>
      <c r="P84" s="13"/>
      <c r="Q84" s="13">
        <f>IF(Tabla152[[#This Row],[Posición5]]=0,0,0.975^(Tabla152[[#This Row],[Posición5]]-1)*6000)</f>
        <v>0</v>
      </c>
      <c r="R84" s="25">
        <v>9</v>
      </c>
      <c r="S84" s="13">
        <f>IF(Tabla152[[#This Row],[Posición6]]=0,0,0.975^(Tabla152[[#This Row],[Posición6]]-1)*3000)</f>
        <v>2449.9554109867854</v>
      </c>
      <c r="T84" s="10">
        <f>SUM(Tabla152[[#This Row],[Puntaje]],Tabla152[[#This Row],[Puntaje2]],Tabla152[[#This Row],[Puntaje3]],Tabla152[[#This Row],[Puntaje4]],Tabla152[[#This Row],[Puntaje6]],Tabla152[[#This Row],[Puntaje5]])</f>
        <v>2449.9554109867854</v>
      </c>
    </row>
    <row r="85" spans="2:20" x14ac:dyDescent="0.35">
      <c r="B85" s="23" t="s">
        <v>330</v>
      </c>
      <c r="C85" s="23" t="s">
        <v>355</v>
      </c>
      <c r="D85" s="28">
        <v>32353</v>
      </c>
      <c r="E85" s="15" t="s">
        <v>374</v>
      </c>
      <c r="F85" s="18" t="s">
        <v>311</v>
      </c>
      <c r="G85" s="14" t="s">
        <v>246</v>
      </c>
      <c r="H85" s="13"/>
      <c r="I85" s="13">
        <f>IF(Tabla152[[#This Row],[Posición]]=0,0,0.975^(Tabla152[[#This Row],[Posición]]-1)*3000)</f>
        <v>0</v>
      </c>
      <c r="J85" s="13"/>
      <c r="K85" s="13">
        <v>0</v>
      </c>
      <c r="L85" s="13"/>
      <c r="M85" s="13"/>
      <c r="N85" s="13"/>
      <c r="O85" s="13"/>
      <c r="P85" s="13"/>
      <c r="Q85" s="13">
        <f>IF(Tabla152[[#This Row],[Posición5]]=0,0,0.975^(Tabla152[[#This Row],[Posición5]]-1)*6000)</f>
        <v>0</v>
      </c>
      <c r="R85" s="13">
        <v>11</v>
      </c>
      <c r="S85" s="13">
        <f>IF(Tabla152[[#This Row],[Posición6]]=0,0,0.975^(Tabla152[[#This Row],[Posición6]]-1)*3000)</f>
        <v>2328.9888625693125</v>
      </c>
      <c r="T85" s="10">
        <f>SUM(Tabla152[[#This Row],[Puntaje]],Tabla152[[#This Row],[Puntaje2]],Tabla152[[#This Row],[Puntaje3]],Tabla152[[#This Row],[Puntaje4]],Tabla152[[#This Row],[Puntaje6]],Tabla152[[#This Row],[Puntaje5]])</f>
        <v>2328.9888625693125</v>
      </c>
    </row>
    <row r="86" spans="2:20" x14ac:dyDescent="0.35">
      <c r="B86" s="20" t="s">
        <v>114</v>
      </c>
      <c r="C86" s="20" t="s">
        <v>356</v>
      </c>
      <c r="D86" s="27">
        <v>32462</v>
      </c>
      <c r="E86" s="27" t="s">
        <v>312</v>
      </c>
      <c r="F86" s="26" t="s">
        <v>312</v>
      </c>
      <c r="G86" s="8" t="s">
        <v>246</v>
      </c>
      <c r="H86" s="10"/>
      <c r="I86" s="13">
        <f>IF(Tabla152[[#This Row],[Posición]]=0,0,0.975^(Tabla152[[#This Row],[Posición]]-1)*3000)</f>
        <v>0</v>
      </c>
      <c r="J86" s="10"/>
      <c r="K86" s="10">
        <v>0</v>
      </c>
      <c r="L86" s="10"/>
      <c r="M86" s="10"/>
      <c r="N86" s="10"/>
      <c r="O86" s="10"/>
      <c r="P86" s="10"/>
      <c r="Q86" s="10">
        <f>IF(Tabla152[[#This Row],[Posición5]]=0,0,0.975^(Tabla152[[#This Row],[Posición5]]-1)*6000)</f>
        <v>0</v>
      </c>
      <c r="R86" s="10">
        <v>12</v>
      </c>
      <c r="S86" s="10">
        <f>IF(Tabla152[[#This Row],[Posición6]]=0,0,0.975^(Tabla152[[#This Row],[Posición6]]-1)*3000)</f>
        <v>2270.7641410050796</v>
      </c>
      <c r="T86" s="10">
        <f>SUM(Tabla152[[#This Row],[Puntaje]],Tabla152[[#This Row],[Puntaje2]],Tabla152[[#This Row],[Puntaje3]],Tabla152[[#This Row],[Puntaje4]],Tabla152[[#This Row],[Puntaje6]],Tabla152[[#This Row],[Puntaje5]])</f>
        <v>2270.7641410050796</v>
      </c>
    </row>
    <row r="87" spans="2:20" x14ac:dyDescent="0.35">
      <c r="B87" s="23" t="s">
        <v>331</v>
      </c>
      <c r="C87" s="23" t="s">
        <v>357</v>
      </c>
      <c r="D87" s="28">
        <v>31447</v>
      </c>
      <c r="E87" s="15" t="s">
        <v>374</v>
      </c>
      <c r="F87" s="18" t="s">
        <v>313</v>
      </c>
      <c r="G87" s="14" t="s">
        <v>246</v>
      </c>
      <c r="H87" s="13"/>
      <c r="I87" s="13">
        <f>IF(Tabla152[[#This Row],[Posición]]=0,0,0.975^(Tabla152[[#This Row],[Posición]]-1)*3000)</f>
        <v>0</v>
      </c>
      <c r="J87" s="13"/>
      <c r="K87" s="13">
        <v>0</v>
      </c>
      <c r="L87" s="13"/>
      <c r="M87" s="13"/>
      <c r="N87" s="13"/>
      <c r="O87" s="13"/>
      <c r="P87" s="13"/>
      <c r="Q87" s="13">
        <f>IF(Tabla152[[#This Row],[Posición5]]=0,0,0.975^(Tabla152[[#This Row],[Posición5]]-1)*6000)</f>
        <v>0</v>
      </c>
      <c r="R87" s="13">
        <v>13</v>
      </c>
      <c r="S87" s="13">
        <f>IF(Tabla152[[#This Row],[Posición6]]=0,0,0.975^(Tabla152[[#This Row],[Posición6]]-1)*3000)</f>
        <v>2213.9950374799528</v>
      </c>
      <c r="T87" s="10">
        <f>SUM(Tabla152[[#This Row],[Puntaje]],Tabla152[[#This Row],[Puntaje2]],Tabla152[[#This Row],[Puntaje3]],Tabla152[[#This Row],[Puntaje4]],Tabla152[[#This Row],[Puntaje6]],Tabla152[[#This Row],[Puntaje5]])</f>
        <v>2213.9950374799528</v>
      </c>
    </row>
    <row r="88" spans="2:20" x14ac:dyDescent="0.35">
      <c r="B88" s="14" t="s">
        <v>88</v>
      </c>
      <c r="C88" s="14" t="s">
        <v>89</v>
      </c>
      <c r="D88" s="15">
        <v>32261</v>
      </c>
      <c r="E88" s="15" t="s">
        <v>374</v>
      </c>
      <c r="F88" s="14" t="s">
        <v>90</v>
      </c>
      <c r="G88" s="14" t="s">
        <v>246</v>
      </c>
      <c r="H88" s="13">
        <v>14</v>
      </c>
      <c r="I88" s="13">
        <f>IF(Tabla152[[#This Row],[Posición]]=0,0,0.975^(Tabla152[[#This Row],[Posición]]-1)*3000)</f>
        <v>2158.6451615429537</v>
      </c>
      <c r="J88" s="13"/>
      <c r="K88" s="13">
        <v>0</v>
      </c>
      <c r="L88" s="13"/>
      <c r="M88" s="13">
        <f>IF(Tabla152[[#This Row],[Posición3]]=0,0,0.975^(Tabla152[[#This Row],[Posición3]]-1)*3000)</f>
        <v>0</v>
      </c>
      <c r="N88" s="13"/>
      <c r="O88" s="13">
        <f>IF(Tabla152[[#This Row],[Posición4]]=0,0,0.975^(Tabla152[[#This Row],[Posición4]]-1)*3000)</f>
        <v>0</v>
      </c>
      <c r="P88" s="13"/>
      <c r="Q88" s="13">
        <f>IF(Tabla152[[#This Row],[Posición5]]=0,0,0.975^(Tabla152[[#This Row],[Posición5]]-1)*6000)</f>
        <v>0</v>
      </c>
      <c r="R88" s="13"/>
      <c r="S88" s="13">
        <f>IF(Tabla152[[#This Row],[Posición6]]=0,0,0.975^(Tabla152[[#This Row],[Posición6]]-1)*3000)</f>
        <v>0</v>
      </c>
      <c r="T88" s="10">
        <f>SUM(Tabla152[[#This Row],[Puntaje]],Tabla152[[#This Row],[Puntaje2]],Tabla152[[#This Row],[Puntaje3]],Tabla152[[#This Row],[Puntaje4]],Tabla152[[#This Row],[Puntaje6]],Tabla152[[#This Row],[Puntaje5]])</f>
        <v>2158.6451615429537</v>
      </c>
    </row>
    <row r="89" spans="2:20" x14ac:dyDescent="0.35">
      <c r="B89" s="14" t="s">
        <v>77</v>
      </c>
      <c r="C89" s="14" t="s">
        <v>78</v>
      </c>
      <c r="D89" s="15">
        <v>30022</v>
      </c>
      <c r="E89" s="15" t="s">
        <v>374</v>
      </c>
      <c r="F89" s="14" t="s">
        <v>79</v>
      </c>
      <c r="G89" s="14" t="s">
        <v>247</v>
      </c>
      <c r="H89" s="13">
        <v>6</v>
      </c>
      <c r="I89" s="13">
        <f>IF(Tabla152[[#This Row],[Posición]]=0,0,0.975^(Tabla152[[#This Row],[Posición]]-1)*3000)</f>
        <v>2643.2870800781247</v>
      </c>
      <c r="J89" s="13"/>
      <c r="K89" s="13">
        <f>IF(Tabla152[[#This Row],[Posición2]]=0,0,0.975^(Tabla152[[#This Row],[Posición2]]-1)*3000)</f>
        <v>0</v>
      </c>
      <c r="L89" s="13"/>
      <c r="M89" s="13">
        <f>IF(Tabla152[[#This Row],[Posición3]]=0,0,0.975^(Tabla152[[#This Row],[Posición3]]-1)*3000)</f>
        <v>0</v>
      </c>
      <c r="N89" s="13"/>
      <c r="O89" s="13">
        <f>IF(Tabla152[[#This Row],[Posición4]]=0,0,0.975^(Tabla152[[#This Row],[Posición4]]-1)*3000)</f>
        <v>0</v>
      </c>
      <c r="P89" s="13"/>
      <c r="Q89" s="13">
        <f>IF(Tabla152[[#This Row],[Posición5]]=0,0,0.975^(Tabla152[[#This Row],[Posición5]]-1)*6000)</f>
        <v>0</v>
      </c>
      <c r="R89" s="13"/>
      <c r="S89" s="13">
        <f>IF(Tabla152[[#This Row],[Posición6]]=0,0,0.975^(Tabla152[[#This Row],[Posición6]]-1)*3000)</f>
        <v>0</v>
      </c>
      <c r="T89" s="10">
        <f>SUM(Tabla152[[#This Row],[Puntaje]],Tabla152[[#This Row],[Puntaje2]],Tabla152[[#This Row],[Puntaje3]],Tabla152[[#This Row],[Puntaje4]],Tabla152[[#This Row],[Puntaje6]],Tabla152[[#This Row],[Puntaje5]])</f>
        <v>2643.2870800781247</v>
      </c>
    </row>
    <row r="90" spans="2:20" x14ac:dyDescent="0.35">
      <c r="B90" s="8" t="s">
        <v>83</v>
      </c>
      <c r="C90" s="8" t="s">
        <v>84</v>
      </c>
      <c r="D90" s="16">
        <v>30771</v>
      </c>
      <c r="E90" s="16" t="s">
        <v>364</v>
      </c>
      <c r="F90" s="8" t="s">
        <v>85</v>
      </c>
      <c r="G90" s="8" t="s">
        <v>247</v>
      </c>
      <c r="H90" s="10">
        <v>12</v>
      </c>
      <c r="I90" s="10">
        <f>IF(Tabla152[[#This Row],[Posición]]=0,0,0.975^(Tabla152[[#This Row],[Posición]]-1)*3000)</f>
        <v>2270.7641410050796</v>
      </c>
      <c r="J90" s="10"/>
      <c r="K90" s="10">
        <f>IF(Tabla152[[#This Row],[Posición2]]=0,0,0.975^(Tabla152[[#This Row],[Posición2]]-1)*3000)</f>
        <v>0</v>
      </c>
      <c r="L90" s="10"/>
      <c r="M90" s="10">
        <f>IF(Tabla152[[#This Row],[Posición3]]=0,0,0.975^(Tabla152[[#This Row],[Posición3]]-1)*3000)</f>
        <v>0</v>
      </c>
      <c r="N90" s="10"/>
      <c r="O90" s="10">
        <f>IF(Tabla152[[#This Row],[Posición4]]=0,0,0.975^(Tabla152[[#This Row],[Posición4]]-1)*3000)</f>
        <v>0</v>
      </c>
      <c r="P90" s="10"/>
      <c r="Q90" s="10">
        <f>IF(Tabla152[[#This Row],[Posición5]]=0,0,0.975^(Tabla152[[#This Row],[Posición5]]-1)*6000)</f>
        <v>0</v>
      </c>
      <c r="R90" s="10"/>
      <c r="S90" s="10">
        <f>IF(Tabla152[[#This Row],[Posición6]]=0,0,0.975^(Tabla152[[#This Row],[Posición6]]-1)*3000)</f>
        <v>0</v>
      </c>
      <c r="T90" s="10">
        <f>SUM(Tabla152[[#This Row],[Puntaje]],Tabla152[[#This Row],[Puntaje2]],Tabla152[[#This Row],[Puntaje3]],Tabla152[[#This Row],[Puntaje4]],Tabla152[[#This Row],[Puntaje6]],Tabla152[[#This Row],[Puntaje5]])</f>
        <v>2270.7641410050796</v>
      </c>
    </row>
    <row r="91" spans="2:20" x14ac:dyDescent="0.35">
      <c r="B91" s="8" t="s">
        <v>115</v>
      </c>
      <c r="C91" s="8" t="s">
        <v>119</v>
      </c>
      <c r="D91" s="16">
        <v>30270</v>
      </c>
      <c r="E91" s="16" t="s">
        <v>369</v>
      </c>
      <c r="F91" s="8" t="s">
        <v>123</v>
      </c>
      <c r="G91" s="8" t="s">
        <v>247</v>
      </c>
      <c r="H91" s="10"/>
      <c r="I91" s="10">
        <f>IF(Tabla152[[#This Row],[Posición]]=0,0,0.975^(Tabla152[[#This Row],[Posición]]-1)*3000)</f>
        <v>0</v>
      </c>
      <c r="J91" s="10"/>
      <c r="K91" s="10">
        <f>IF(Tabla152[[#This Row],[Posición2]]=0,0,0.975^(Tabla152[[#This Row],[Posición2]]-1)*3000)</f>
        <v>0</v>
      </c>
      <c r="L91" s="10"/>
      <c r="M91" s="10">
        <f>IF(Tabla152[[#This Row],[Posición3]]=0,0,0.975^(Tabla152[[#This Row],[Posición3]]-1)*3000)</f>
        <v>0</v>
      </c>
      <c r="N91" s="10"/>
      <c r="O91" s="10">
        <f>IF(Tabla152[[#This Row],[Posición4]]=0,0,0.975^(Tabla152[[#This Row],[Posición4]]-1)*3000)</f>
        <v>0</v>
      </c>
      <c r="P91" s="10"/>
      <c r="Q91" s="10">
        <f>IF(Tabla152[[#This Row],[Posición5]]=0,0,0.975^(Tabla152[[#This Row],[Posición5]]-1)*6000)</f>
        <v>0</v>
      </c>
      <c r="R91" s="10"/>
      <c r="S91" s="10">
        <f>IF(Tabla152[[#This Row],[Posición6]]=0,0,0.975^(Tabla152[[#This Row],[Posición6]]-1)*3000)</f>
        <v>0</v>
      </c>
      <c r="T91" s="10">
        <f>SUM(Tabla152[[#This Row],[Puntaje]],Tabla152[[#This Row],[Puntaje2]],Tabla152[[#This Row],[Puntaje3]],Tabla152[[#This Row],[Puntaje4]],Tabla152[[#This Row],[Puntaje6]],Tabla152[[#This Row],[Puntaje5]])</f>
        <v>0</v>
      </c>
    </row>
    <row r="92" spans="2:20" x14ac:dyDescent="0.35">
      <c r="B92" s="20" t="s">
        <v>141</v>
      </c>
      <c r="C92" s="20" t="s">
        <v>160</v>
      </c>
      <c r="D92" s="21">
        <v>30379</v>
      </c>
      <c r="E92" s="21" t="s">
        <v>182</v>
      </c>
      <c r="F92" s="20" t="s">
        <v>182</v>
      </c>
      <c r="G92" s="8" t="s">
        <v>247</v>
      </c>
      <c r="H92" s="10"/>
      <c r="I92" s="10">
        <f>IF(Tabla152[[#This Row],[Posición]]=0,0,0.975^(Tabla152[[#This Row],[Posición]]-1)*3000)</f>
        <v>0</v>
      </c>
      <c r="J92" s="10"/>
      <c r="K92" s="10">
        <f>IF(Tabla152[[#This Row],[Posición2]]=0,0,0.975^(Tabla152[[#This Row],[Posición2]]-1)*3000)</f>
        <v>0</v>
      </c>
      <c r="L92" s="22">
        <v>1</v>
      </c>
      <c r="M92" s="10">
        <f>IF(Tabla152[[#This Row],[Posición3]]=0,0,0.975^(Tabla152[[#This Row],[Posición3]]-1)*3000)</f>
        <v>3000</v>
      </c>
      <c r="N92" s="10"/>
      <c r="O92" s="10">
        <f>IF(Tabla152[[#This Row],[Posición4]]=0,0,0.975^(Tabla152[[#This Row],[Posición4]]-1)*3000)</f>
        <v>0</v>
      </c>
      <c r="P92" s="10"/>
      <c r="Q92" s="10">
        <f>IF(Tabla152[[#This Row],[Posición5]]=0,0,0.975^(Tabla152[[#This Row],[Posición5]]-1)*6000)</f>
        <v>0</v>
      </c>
      <c r="R92" s="10"/>
      <c r="S92" s="10">
        <f>IF(Tabla152[[#This Row],[Posición6]]=0,0,0.975^(Tabla152[[#This Row],[Posición6]]-1)*3000)</f>
        <v>0</v>
      </c>
      <c r="T92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93" spans="2:20" x14ac:dyDescent="0.35">
      <c r="B93" s="14" t="s">
        <v>212</v>
      </c>
      <c r="C93" s="14" t="s">
        <v>213</v>
      </c>
      <c r="D93" s="15"/>
      <c r="E93" s="15" t="s">
        <v>374</v>
      </c>
      <c r="F93" s="23" t="s">
        <v>193</v>
      </c>
      <c r="G93" s="14" t="s">
        <v>247</v>
      </c>
      <c r="H93" s="13"/>
      <c r="I93" s="13">
        <f>IF(Tabla152[[#This Row],[Posición]]=0,0,0.975^(Tabla152[[#This Row],[Posición]]-1)*3000)</f>
        <v>0</v>
      </c>
      <c r="J93" s="13"/>
      <c r="K93" s="13">
        <f>IF(Tabla152[[#This Row],[Posición2]]=0,0,0.975^(Tabla152[[#This Row],[Posición2]]-1)*3000)</f>
        <v>0</v>
      </c>
      <c r="L93" s="13"/>
      <c r="M93" s="13">
        <f>IF(Tabla152[[#This Row],[Posición3]]=0,0,0.975^(Tabla152[[#This Row],[Posición3]]-1)*3000)</f>
        <v>0</v>
      </c>
      <c r="N93" s="13">
        <v>1</v>
      </c>
      <c r="O93" s="13">
        <f>IF(Tabla152[[#This Row],[Posición4]]=0,0,0.975^(Tabla152[[#This Row],[Posición4]]-1)*3000)</f>
        <v>3000</v>
      </c>
      <c r="P93" s="13"/>
      <c r="Q93" s="13">
        <f>IF(Tabla152[[#This Row],[Posición5]]=0,0,0.975^(Tabla152[[#This Row],[Posición5]]-1)*6000)</f>
        <v>0</v>
      </c>
      <c r="R93" s="13"/>
      <c r="S93" s="13">
        <f>IF(Tabla152[[#This Row],[Posición6]]=0,0,0.975^(Tabla152[[#This Row],[Posición6]]-1)*3000)</f>
        <v>0</v>
      </c>
      <c r="T93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94" spans="2:20" x14ac:dyDescent="0.35">
      <c r="B94" s="20" t="s">
        <v>142</v>
      </c>
      <c r="C94" s="20" t="s">
        <v>161</v>
      </c>
      <c r="D94" s="21">
        <v>30643</v>
      </c>
      <c r="E94" s="21" t="s">
        <v>183</v>
      </c>
      <c r="F94" s="20" t="s">
        <v>183</v>
      </c>
      <c r="G94" s="8" t="s">
        <v>247</v>
      </c>
      <c r="H94" s="10"/>
      <c r="I94" s="10">
        <f>IF(Tabla152[[#This Row],[Posición]]=0,0,0.975^(Tabla152[[#This Row],[Posición]]-1)*3000)</f>
        <v>0</v>
      </c>
      <c r="J94" s="10"/>
      <c r="K94" s="10">
        <f>IF(Tabla152[[#This Row],[Posición2]]=0,0,0.975^(Tabla152[[#This Row],[Posición2]]-1)*3000)</f>
        <v>0</v>
      </c>
      <c r="L94" s="22">
        <v>2</v>
      </c>
      <c r="M94" s="10">
        <f>IF(Tabla152[[#This Row],[Posición3]]=0,0,0.975^(Tabla152[[#This Row],[Posición3]]-1)*3000)</f>
        <v>2925</v>
      </c>
      <c r="N94" s="10"/>
      <c r="O94" s="10">
        <f>IF(Tabla152[[#This Row],[Posición4]]=0,0,0.975^(Tabla152[[#This Row],[Posición4]]-1)*3000)</f>
        <v>0</v>
      </c>
      <c r="P94" s="10"/>
      <c r="Q94" s="10">
        <f>IF(Tabla152[[#This Row],[Posición5]]=0,0,0.975^(Tabla152[[#This Row],[Posición5]]-1)*6000)</f>
        <v>0</v>
      </c>
      <c r="R94" s="10"/>
      <c r="S94" s="10">
        <f>IF(Tabla152[[#This Row],[Posición6]]=0,0,0.975^(Tabla152[[#This Row],[Posición6]]-1)*3000)</f>
        <v>0</v>
      </c>
      <c r="T94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95" spans="2:20" x14ac:dyDescent="0.35">
      <c r="B95" s="14" t="s">
        <v>214</v>
      </c>
      <c r="C95" s="14" t="s">
        <v>215</v>
      </c>
      <c r="D95" s="15"/>
      <c r="E95" s="15" t="s">
        <v>374</v>
      </c>
      <c r="F95" s="23" t="s">
        <v>194</v>
      </c>
      <c r="G95" s="14" t="s">
        <v>247</v>
      </c>
      <c r="H95" s="13"/>
      <c r="I95" s="13">
        <f>IF(Tabla152[[#This Row],[Posición]]=0,0,0.975^(Tabla152[[#This Row],[Posición]]-1)*3000)</f>
        <v>0</v>
      </c>
      <c r="J95" s="13"/>
      <c r="K95" s="13">
        <f>IF(Tabla152[[#This Row],[Posición2]]=0,0,0.975^(Tabla152[[#This Row],[Posición2]]-1)*3000)</f>
        <v>0</v>
      </c>
      <c r="L95" s="13"/>
      <c r="M95" s="13">
        <f>IF(Tabla152[[#This Row],[Posición3]]=0,0,0.975^(Tabla152[[#This Row],[Posición3]]-1)*3000)</f>
        <v>0</v>
      </c>
      <c r="N95" s="13">
        <v>2</v>
      </c>
      <c r="O95" s="13">
        <f>IF(Tabla152[[#This Row],[Posición4]]=0,0,0.975^(Tabla152[[#This Row],[Posición4]]-1)*3000)</f>
        <v>2925</v>
      </c>
      <c r="P95" s="13"/>
      <c r="Q95" s="13">
        <f>IF(Tabla152[[#This Row],[Posición5]]=0,0,0.975^(Tabla152[[#This Row],[Posición5]]-1)*6000)</f>
        <v>0</v>
      </c>
      <c r="R95" s="13"/>
      <c r="S95" s="13">
        <f>IF(Tabla152[[#This Row],[Posición6]]=0,0,0.975^(Tabla152[[#This Row],[Posición6]]-1)*3000)</f>
        <v>0</v>
      </c>
      <c r="T95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96" spans="2:20" x14ac:dyDescent="0.35">
      <c r="B96" s="23" t="s">
        <v>325</v>
      </c>
      <c r="C96" s="23" t="s">
        <v>349</v>
      </c>
      <c r="D96" s="28">
        <v>30726</v>
      </c>
      <c r="E96" s="15" t="s">
        <v>374</v>
      </c>
      <c r="F96" s="18" t="s">
        <v>304</v>
      </c>
      <c r="G96" s="14" t="s">
        <v>247</v>
      </c>
      <c r="H96" s="13"/>
      <c r="I96" s="13"/>
      <c r="J96" s="13"/>
      <c r="K96" s="13"/>
      <c r="L96" s="13"/>
      <c r="M96" s="13"/>
      <c r="N96" s="13"/>
      <c r="O96" s="13"/>
      <c r="P96" s="13"/>
      <c r="Q96" s="13">
        <f>IF(Tabla152[[#This Row],[Posición5]]=0,0,0.975^(Tabla152[[#This Row],[Posición5]]-1)*6000)</f>
        <v>0</v>
      </c>
      <c r="R96" s="25">
        <v>2</v>
      </c>
      <c r="S96" s="13">
        <f>IF(Tabla152[[#This Row],[Posición6]]=0,0,0.975^(Tabla152[[#This Row],[Posición6]]-1)*3000)</f>
        <v>2925</v>
      </c>
      <c r="T96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97" spans="1:20" x14ac:dyDescent="0.35">
      <c r="B97" s="14" t="s">
        <v>216</v>
      </c>
      <c r="C97" s="14" t="s">
        <v>217</v>
      </c>
      <c r="D97" s="15"/>
      <c r="E97" s="15" t="s">
        <v>374</v>
      </c>
      <c r="F97" s="23" t="s">
        <v>195</v>
      </c>
      <c r="G97" s="14" t="s">
        <v>247</v>
      </c>
      <c r="H97" s="13"/>
      <c r="I97" s="13">
        <f>IF(Tabla152[[#This Row],[Posición]]=0,0,0.975^(Tabla152[[#This Row],[Posición]]-1)*3000)</f>
        <v>0</v>
      </c>
      <c r="J97" s="13"/>
      <c r="K97" s="13">
        <f>IF(Tabla152[[#This Row],[Posición2]]=0,0,0.975^(Tabla152[[#This Row],[Posición2]]-1)*3000)</f>
        <v>0</v>
      </c>
      <c r="L97" s="13"/>
      <c r="M97" s="13">
        <f>IF(Tabla152[[#This Row],[Posición3]]=0,0,0.975^(Tabla152[[#This Row],[Posición3]]-1)*3000)</f>
        <v>0</v>
      </c>
      <c r="N97" s="13">
        <v>3</v>
      </c>
      <c r="O97" s="13">
        <f>IF(Tabla152[[#This Row],[Posición4]]=0,0,0.975^(Tabla152[[#This Row],[Posición4]]-1)*3000)</f>
        <v>2851.875</v>
      </c>
      <c r="P97" s="13"/>
      <c r="Q97" s="13">
        <f>IF(Tabla152[[#This Row],[Posición5]]=0,0,0.975^(Tabla152[[#This Row],[Posición5]]-1)*6000)</f>
        <v>0</v>
      </c>
      <c r="R97" s="13"/>
      <c r="S97" s="13">
        <f>IF(Tabla152[[#This Row],[Posición6]]=0,0,0.975^(Tabla152[[#This Row],[Posición6]]-1)*3000)</f>
        <v>0</v>
      </c>
      <c r="T97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98" spans="1:20" x14ac:dyDescent="0.35">
      <c r="B98" s="14" t="s">
        <v>225</v>
      </c>
      <c r="C98" s="14" t="s">
        <v>224</v>
      </c>
      <c r="D98" s="15"/>
      <c r="E98" s="15" t="s">
        <v>374</v>
      </c>
      <c r="F98" s="23" t="s">
        <v>199</v>
      </c>
      <c r="G98" s="14" t="s">
        <v>247</v>
      </c>
      <c r="H98" s="13"/>
      <c r="I98" s="13">
        <f>IF(Tabla152[[#This Row],[Posición]]=0,0,0.975^(Tabla152[[#This Row],[Posición]]-1)*3000)</f>
        <v>0</v>
      </c>
      <c r="J98" s="13"/>
      <c r="K98" s="13">
        <f>IF(Tabla152[[#This Row],[Posición2]]=0,0,0.975^(Tabla152[[#This Row],[Posición2]]-1)*3000)</f>
        <v>0</v>
      </c>
      <c r="L98" s="13"/>
      <c r="M98" s="13">
        <f>IF(Tabla152[[#This Row],[Posición3]]=0,0,0.975^(Tabla152[[#This Row],[Posición3]]-1)*3000)</f>
        <v>0</v>
      </c>
      <c r="N98" s="13">
        <v>4</v>
      </c>
      <c r="O98" s="13">
        <f>IF(Tabla152[[#This Row],[Posición4]]=0,0,0.975^(Tabla152[[#This Row],[Posición4]]-1)*3000)</f>
        <v>2780.578125</v>
      </c>
      <c r="P98" s="13"/>
      <c r="Q98" s="13">
        <f>IF(Tabla152[[#This Row],[Posición5]]=0,0,0.975^(Tabla152[[#This Row],[Posición5]]-1)*6000)</f>
        <v>0</v>
      </c>
      <c r="R98" s="13"/>
      <c r="S98" s="13">
        <f>IF(Tabla152[[#This Row],[Posición6]]=0,0,0.975^(Tabla152[[#This Row],[Posición6]]-1)*3000)</f>
        <v>0</v>
      </c>
      <c r="T98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99" spans="1:20" x14ac:dyDescent="0.35">
      <c r="B99" s="20" t="s">
        <v>327</v>
      </c>
      <c r="C99" s="20" t="s">
        <v>351</v>
      </c>
      <c r="D99" s="27">
        <v>29803</v>
      </c>
      <c r="E99" s="27" t="s">
        <v>306</v>
      </c>
      <c r="F99" s="26" t="s">
        <v>306</v>
      </c>
      <c r="G99" s="8" t="s">
        <v>247</v>
      </c>
      <c r="H99" s="10"/>
      <c r="I99" s="10"/>
      <c r="J99" s="10"/>
      <c r="K99" s="10"/>
      <c r="L99" s="10"/>
      <c r="M99" s="10"/>
      <c r="N99" s="10"/>
      <c r="O99" s="10"/>
      <c r="P99" s="10"/>
      <c r="Q99" s="10">
        <f>IF(Tabla152[[#This Row],[Posición5]]=0,0,0.975^(Tabla152[[#This Row],[Posición5]]-1)*6000)</f>
        <v>0</v>
      </c>
      <c r="R99" s="10">
        <v>4</v>
      </c>
      <c r="S99" s="10">
        <f>IF(Tabla152[[#This Row],[Posición6]]=0,0,0.975^(Tabla152[[#This Row],[Posición6]]-1)*3000)</f>
        <v>2780.578125</v>
      </c>
      <c r="T99" s="10">
        <f>SUM(Tabla152[[#This Row],[Puntaje]],Tabla152[[#This Row],[Puntaje2]],Tabla152[[#This Row],[Puntaje3]],Tabla152[[#This Row],[Puntaje4]],Tabla152[[#This Row],[Puntaje6]],Tabla152[[#This Row],[Puntaje5]])</f>
        <v>2780.578125</v>
      </c>
    </row>
    <row r="100" spans="1:20" x14ac:dyDescent="0.35">
      <c r="B100" s="14" t="s">
        <v>238</v>
      </c>
      <c r="C100" s="14" t="s">
        <v>239</v>
      </c>
      <c r="D100" s="15"/>
      <c r="E100" s="15" t="s">
        <v>374</v>
      </c>
      <c r="F100" s="23" t="s">
        <v>206</v>
      </c>
      <c r="G100" s="14" t="s">
        <v>247</v>
      </c>
      <c r="H100" s="13"/>
      <c r="I100" s="13">
        <f>IF(Tabla152[[#This Row],[Posición]]=0,0,0.975^(Tabla152[[#This Row],[Posición]]-1)*3000)</f>
        <v>0</v>
      </c>
      <c r="J100" s="13"/>
      <c r="K100" s="13">
        <f>IF(Tabla152[[#This Row],[Posición2]]=0,0,0.975^(Tabla152[[#This Row],[Posición2]]-1)*3000)</f>
        <v>0</v>
      </c>
      <c r="L100" s="13"/>
      <c r="M100" s="13">
        <f>IF(Tabla152[[#This Row],[Posición3]]=0,0,0.975^(Tabla152[[#This Row],[Posición3]]-1)*3000)</f>
        <v>0</v>
      </c>
      <c r="N100" s="13">
        <v>5</v>
      </c>
      <c r="O100" s="13">
        <f>IF(Tabla152[[#This Row],[Posición4]]=0,0,0.975^(Tabla152[[#This Row],[Posición4]]-1)*3000)</f>
        <v>2711.0636718749997</v>
      </c>
      <c r="P100" s="13"/>
      <c r="Q100" s="13">
        <f>IF(Tabla152[[#This Row],[Posición5]]=0,0,0.975^(Tabla152[[#This Row],[Posición5]]-1)*6000)</f>
        <v>0</v>
      </c>
      <c r="R100" s="13"/>
      <c r="S100" s="13">
        <f>IF(Tabla152[[#This Row],[Posición6]]=0,0,0.975^(Tabla152[[#This Row],[Posición6]]-1)*3000)</f>
        <v>0</v>
      </c>
      <c r="T100" s="10">
        <f>SUM(Tabla152[[#This Row],[Puntaje]],Tabla152[[#This Row],[Puntaje2]],Tabla152[[#This Row],[Puntaje3]],Tabla152[[#This Row],[Puntaje4]],Tabla152[[#This Row],[Puntaje6]],Tabla152[[#This Row],[Puntaje5]])</f>
        <v>2711.0636718749997</v>
      </c>
    </row>
    <row r="101" spans="1:20" x14ac:dyDescent="0.35">
      <c r="B101" s="23" t="s">
        <v>143</v>
      </c>
      <c r="C101" s="23" t="s">
        <v>162</v>
      </c>
      <c r="D101" s="24">
        <v>28892</v>
      </c>
      <c r="E101" s="15" t="s">
        <v>374</v>
      </c>
      <c r="F101" s="23" t="s">
        <v>184</v>
      </c>
      <c r="G101" s="14" t="s">
        <v>361</v>
      </c>
      <c r="H101" s="13"/>
      <c r="I101" s="13">
        <f>IF(Tabla152[[#This Row],[Posición]]=0,0,0.975^(Tabla152[[#This Row],[Posición]]-1)*3000)</f>
        <v>0</v>
      </c>
      <c r="J101" s="13"/>
      <c r="K101" s="13">
        <f>IF(Tabla152[[#This Row],[Posición2]]=0,0,0.975^(Tabla152[[#This Row],[Posición2]]-1)*3000)</f>
        <v>0</v>
      </c>
      <c r="L101" s="25">
        <v>1</v>
      </c>
      <c r="M101" s="13">
        <f>IF(Tabla152[[#This Row],[Posición3]]=0,0,0.975^(Tabla152[[#This Row],[Posición3]]-1)*3000)</f>
        <v>3000</v>
      </c>
      <c r="N101" s="13">
        <v>1</v>
      </c>
      <c r="O101" s="13">
        <f>IF(Tabla152[[#This Row],[Posición4]]=0,0,0.975^(Tabla152[[#This Row],[Posición4]]-1)*3000)</f>
        <v>3000</v>
      </c>
      <c r="P101" s="13">
        <v>2</v>
      </c>
      <c r="Q101" s="13">
        <f>IF(Tabla152[[#This Row],[Posición5]]=0,0,0.975^(Tabla152[[#This Row],[Posición5]]-1)*6000)</f>
        <v>5850</v>
      </c>
      <c r="R101" s="13"/>
      <c r="S101" s="13">
        <f>IF(Tabla152[[#This Row],[Posición6]]=0,0,0.975^(Tabla152[[#This Row],[Posición6]]-1)*3000)</f>
        <v>0</v>
      </c>
      <c r="T101" s="10">
        <f>SUM(Tabla152[[#This Row],[Puntaje]],Tabla152[[#This Row],[Puntaje2]],Tabla152[[#This Row],[Puntaje3]],Tabla152[[#This Row],[Puntaje4]],Tabla152[[#This Row],[Puntaje6]],Tabla152[[#This Row],[Puntaje5]])</f>
        <v>11850</v>
      </c>
    </row>
    <row r="102" spans="1:20" x14ac:dyDescent="0.35">
      <c r="B102" s="8" t="s">
        <v>285</v>
      </c>
      <c r="C102" s="8" t="s">
        <v>286</v>
      </c>
      <c r="D102" s="16">
        <v>28044</v>
      </c>
      <c r="E102" s="16" t="s">
        <v>260</v>
      </c>
      <c r="F102" s="26" t="s">
        <v>260</v>
      </c>
      <c r="G102" s="8" t="s">
        <v>361</v>
      </c>
      <c r="H102" s="10"/>
      <c r="I102" s="10"/>
      <c r="J102" s="10"/>
      <c r="K102" s="10"/>
      <c r="L102" s="10"/>
      <c r="M102" s="10"/>
      <c r="N102" s="10"/>
      <c r="O102" s="10"/>
      <c r="P102" s="10">
        <v>1</v>
      </c>
      <c r="Q102" s="10">
        <f>IF(Tabla152[[#This Row],[Posición5]]=0,0,0.975^(Tabla152[[#This Row],[Posición5]]-1)*6000)</f>
        <v>6000</v>
      </c>
      <c r="R102" s="10"/>
      <c r="S102" s="10">
        <f>IF(Tabla152[[#This Row],[Posición6]]=0,0,0.975^(Tabla152[[#This Row],[Posición6]]-1)*3000)</f>
        <v>0</v>
      </c>
      <c r="T102" s="10">
        <f>SUM(Tabla152[[#This Row],[Puntaje]],Tabla152[[#This Row],[Puntaje2]],Tabla152[[#This Row],[Puntaje3]],Tabla152[[#This Row],[Puntaje4]],Tabla152[[#This Row],[Puntaje6]],Tabla152[[#This Row],[Puntaje5]])</f>
        <v>6000</v>
      </c>
    </row>
    <row r="103" spans="1:20" x14ac:dyDescent="0.35">
      <c r="B103" s="23" t="s">
        <v>144</v>
      </c>
      <c r="C103" s="23" t="s">
        <v>163</v>
      </c>
      <c r="D103" s="24">
        <v>28198</v>
      </c>
      <c r="E103" s="15" t="s">
        <v>374</v>
      </c>
      <c r="F103" s="23" t="s">
        <v>185</v>
      </c>
      <c r="G103" s="14" t="s">
        <v>361</v>
      </c>
      <c r="H103" s="13"/>
      <c r="I103" s="13">
        <f>IF(Tabla152[[#This Row],[Posición]]=0,0,0.975^(Tabla152[[#This Row],[Posición]]-1)*3000)</f>
        <v>0</v>
      </c>
      <c r="J103" s="13"/>
      <c r="K103" s="13">
        <f>IF(Tabla152[[#This Row],[Posición2]]=0,0,0.975^(Tabla152[[#This Row],[Posición2]]-1)*3000)</f>
        <v>0</v>
      </c>
      <c r="L103" s="25">
        <v>2</v>
      </c>
      <c r="M103" s="13">
        <f>IF(Tabla152[[#This Row],[Posición3]]=0,0,0.975^(Tabla152[[#This Row],[Posición3]]-1)*3000)</f>
        <v>2925</v>
      </c>
      <c r="N103" s="13"/>
      <c r="O103" s="13">
        <f>IF(Tabla152[[#This Row],[Posición4]]=0,0,0.975^(Tabla152[[#This Row],[Posición4]]-1)*3000)</f>
        <v>0</v>
      </c>
      <c r="P103" s="13">
        <v>3</v>
      </c>
      <c r="Q103" s="13">
        <f>IF(Tabla152[[#This Row],[Posición5]]=0,0,0.975^(Tabla152[[#This Row],[Posición5]]-1)*6000)</f>
        <v>5703.75</v>
      </c>
      <c r="R103" s="13"/>
      <c r="S103" s="13">
        <f>IF(Tabla152[[#This Row],[Posición6]]=0,0,0.975^(Tabla152[[#This Row],[Posición6]]-1)*3000)</f>
        <v>0</v>
      </c>
      <c r="T103" s="10">
        <f>SUM(Tabla152[[#This Row],[Puntaje]],Tabla152[[#This Row],[Puntaje2]],Tabla152[[#This Row],[Puntaje3]],Tabla152[[#This Row],[Puntaje4]],Tabla152[[#This Row],[Puntaje6]],Tabla152[[#This Row],[Puntaje5]])</f>
        <v>8628.75</v>
      </c>
    </row>
    <row r="104" spans="1:20" x14ac:dyDescent="0.35">
      <c r="B104" s="14" t="s">
        <v>222</v>
      </c>
      <c r="C104" s="14" t="s">
        <v>223</v>
      </c>
      <c r="D104" s="15"/>
      <c r="E104" s="15" t="s">
        <v>374</v>
      </c>
      <c r="F104" s="23" t="s">
        <v>198</v>
      </c>
      <c r="G104" s="14" t="s">
        <v>361</v>
      </c>
      <c r="H104" s="13"/>
      <c r="I104" s="13">
        <f>IF(Tabla152[[#This Row],[Posición]]=0,0,0.975^(Tabla152[[#This Row],[Posición]]-1)*3000)</f>
        <v>0</v>
      </c>
      <c r="J104" s="13"/>
      <c r="K104" s="13">
        <f>IF(Tabla152[[#This Row],[Posición2]]=0,0,0.975^(Tabla152[[#This Row],[Posición2]]-1)*3000)</f>
        <v>0</v>
      </c>
      <c r="L104" s="13"/>
      <c r="M104" s="13">
        <f>IF(Tabla152[[#This Row],[Posición3]]=0,0,0.975^(Tabla152[[#This Row],[Posición3]]-1)*3000)</f>
        <v>0</v>
      </c>
      <c r="N104" s="13">
        <v>2</v>
      </c>
      <c r="O104" s="13">
        <f>IF(Tabla152[[#This Row],[Posición4]]=0,0,0.975^(Tabla152[[#This Row],[Posición4]]-1)*3000)</f>
        <v>2925</v>
      </c>
      <c r="P104" s="13"/>
      <c r="Q104" s="13">
        <f>IF(Tabla152[[#This Row],[Posición5]]=0,0,0.975^(Tabla152[[#This Row],[Posición5]]-1)*6000)</f>
        <v>0</v>
      </c>
      <c r="R104" s="13"/>
      <c r="S104" s="13">
        <f>IF(Tabla152[[#This Row],[Posición6]]=0,0,0.975^(Tabla152[[#This Row],[Posición6]]-1)*3000)</f>
        <v>0</v>
      </c>
      <c r="T104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105" spans="1:20" x14ac:dyDescent="0.35">
      <c r="B105" s="23" t="s">
        <v>328</v>
      </c>
      <c r="C105" s="23" t="s">
        <v>353</v>
      </c>
      <c r="D105" s="28">
        <v>29068</v>
      </c>
      <c r="E105" s="15" t="s">
        <v>374</v>
      </c>
      <c r="F105" s="18" t="s">
        <v>309</v>
      </c>
      <c r="G105" s="14" t="s">
        <v>361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>
        <f>IF(Tabla152[[#This Row],[Posición5]]=0,0,0.975^(Tabla152[[#This Row],[Posición5]]-1)*6000)</f>
        <v>0</v>
      </c>
      <c r="R105" s="13">
        <v>2</v>
      </c>
      <c r="S105" s="13">
        <f>IF(Tabla152[[#This Row],[Posición6]]=0,0,0.975^(Tabla152[[#This Row],[Posición6]]-1)*3000)</f>
        <v>2925</v>
      </c>
      <c r="T105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106" spans="1:20" x14ac:dyDescent="0.35">
      <c r="B106" s="8" t="s">
        <v>74</v>
      </c>
      <c r="C106" s="8" t="s">
        <v>75</v>
      </c>
      <c r="D106" s="16">
        <v>28503</v>
      </c>
      <c r="E106" s="16" t="s">
        <v>76</v>
      </c>
      <c r="F106" s="8" t="s">
        <v>76</v>
      </c>
      <c r="G106" s="8" t="s">
        <v>361</v>
      </c>
      <c r="H106" s="10">
        <v>3</v>
      </c>
      <c r="I106" s="10">
        <f>IF(Tabla152[[#This Row],[Posición]]=0,0,0.975^(Tabla152[[#This Row],[Posición]]-1)*3000)</f>
        <v>2851.875</v>
      </c>
      <c r="J106" s="10"/>
      <c r="K106" s="10">
        <f>IF(Tabla152[[#This Row],[Posición2]]=0,0,0.975^(Tabla152[[#This Row],[Posición2]]-1)*3000)</f>
        <v>0</v>
      </c>
      <c r="L106" s="10"/>
      <c r="M106" s="10">
        <f>IF(Tabla152[[#This Row],[Posición3]]=0,0,0.975^(Tabla152[[#This Row],[Posición3]]-1)*3000)</f>
        <v>0</v>
      </c>
      <c r="N106" s="10"/>
      <c r="O106" s="10">
        <f>IF(Tabla152[[#This Row],[Posición4]]=0,0,0.975^(Tabla152[[#This Row],[Posición4]]-1)*3000)</f>
        <v>0</v>
      </c>
      <c r="P106" s="10"/>
      <c r="Q106" s="10">
        <f>IF(Tabla152[[#This Row],[Posición5]]=0,0,0.975^(Tabla152[[#This Row],[Posición5]]-1)*6000)</f>
        <v>0</v>
      </c>
      <c r="R106" s="10"/>
      <c r="S106" s="10">
        <f>IF(Tabla152[[#This Row],[Posición6]]=0,0,0.975^(Tabla152[[#This Row],[Posición6]]-1)*3000)</f>
        <v>0</v>
      </c>
      <c r="T106" s="10">
        <f>SUM(Tabla152[[#This Row],[Puntaje]],Tabla152[[#This Row],[Puntaje2]],Tabla152[[#This Row],[Puntaje3]],Tabla152[[#This Row],[Puntaje4]],Tabla152[[#This Row],[Puntaje6]],Tabla152[[#This Row],[Puntaje5]])</f>
        <v>2851.875</v>
      </c>
    </row>
    <row r="107" spans="1:20" x14ac:dyDescent="0.35">
      <c r="B107" s="14" t="s">
        <v>218</v>
      </c>
      <c r="C107" s="14" t="s">
        <v>219</v>
      </c>
      <c r="D107" s="15"/>
      <c r="E107" s="15" t="s">
        <v>374</v>
      </c>
      <c r="F107" s="23" t="s">
        <v>196</v>
      </c>
      <c r="G107" s="14" t="s">
        <v>362</v>
      </c>
      <c r="H107" s="13"/>
      <c r="I107" s="13">
        <f>IF(Tabla152[[#This Row],[Posición]]=0,0,0.975^(Tabla152[[#This Row],[Posición]]-1)*3000)</f>
        <v>0</v>
      </c>
      <c r="J107" s="13"/>
      <c r="K107" s="13">
        <f>IF(Tabla152[[#This Row],[Posición2]]=0,0,0.975^(Tabla152[[#This Row],[Posición2]]-1)*3000)</f>
        <v>0</v>
      </c>
      <c r="L107" s="13"/>
      <c r="M107" s="13">
        <f>IF(Tabla152[[#This Row],[Posición3]]=0,0,0.975^(Tabla152[[#This Row],[Posición3]]-1)*3000)</f>
        <v>0</v>
      </c>
      <c r="N107" s="13">
        <v>1</v>
      </c>
      <c r="O107" s="13">
        <f>IF(Tabla152[[#This Row],[Posición4]]=0,0,0.975^(Tabla152[[#This Row],[Posición4]]-1)*3000)</f>
        <v>3000</v>
      </c>
      <c r="P107" s="13"/>
      <c r="Q107" s="13">
        <f>IF(Tabla152[[#This Row],[Posición5]]=0,0,0.975^(Tabla152[[#This Row],[Posición5]]-1)*6000)</f>
        <v>0</v>
      </c>
      <c r="R107" s="13"/>
      <c r="S107" s="13">
        <f>IF(Tabla152[[#This Row],[Posición6]]=0,0,0.975^(Tabla152[[#This Row],[Posición6]]-1)*3000)</f>
        <v>0</v>
      </c>
      <c r="T107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108" spans="1:20" x14ac:dyDescent="0.35">
      <c r="B108" s="14" t="s">
        <v>234</v>
      </c>
      <c r="C108" s="14" t="s">
        <v>235</v>
      </c>
      <c r="D108" s="15"/>
      <c r="E108" s="15" t="s">
        <v>374</v>
      </c>
      <c r="F108" s="23" t="s">
        <v>204</v>
      </c>
      <c r="G108" s="14" t="s">
        <v>362</v>
      </c>
      <c r="H108" s="13"/>
      <c r="I108" s="13">
        <f>IF(Tabla152[[#This Row],[Posición]]=0,0,0.975^(Tabla152[[#This Row],[Posición]]-1)*3000)</f>
        <v>0</v>
      </c>
      <c r="J108" s="13"/>
      <c r="K108" s="13">
        <f>IF(Tabla152[[#This Row],[Posición2]]=0,0,0.975^(Tabla152[[#This Row],[Posición2]]-1)*3000)</f>
        <v>0</v>
      </c>
      <c r="L108" s="13"/>
      <c r="M108" s="13">
        <f>IF(Tabla152[[#This Row],[Posición3]]=0,0,0.975^(Tabla152[[#This Row],[Posición3]]-1)*3000)</f>
        <v>0</v>
      </c>
      <c r="N108" s="13">
        <v>2</v>
      </c>
      <c r="O108" s="13">
        <f>IF(Tabla152[[#This Row],[Posición4]]=0,0,0.975^(Tabla152[[#This Row],[Posición4]]-1)*3000)</f>
        <v>2925</v>
      </c>
      <c r="P108" s="13"/>
      <c r="Q108" s="13">
        <f>IF(Tabla152[[#This Row],[Posición5]]=0,0,0.975^(Tabla152[[#This Row],[Posición5]]-1)*6000)</f>
        <v>0</v>
      </c>
      <c r="R108" s="13"/>
      <c r="S108" s="13">
        <f>IF(Tabla152[[#This Row],[Posición6]]=0,0,0.975^(Tabla152[[#This Row],[Posición6]]-1)*3000)</f>
        <v>0</v>
      </c>
      <c r="T108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109" spans="1:20" x14ac:dyDescent="0.35">
      <c r="B109" s="20" t="s">
        <v>65</v>
      </c>
      <c r="C109" s="20" t="s">
        <v>359</v>
      </c>
      <c r="D109" s="27">
        <v>25756</v>
      </c>
      <c r="E109" s="27" t="s">
        <v>315</v>
      </c>
      <c r="F109" s="20" t="s">
        <v>315</v>
      </c>
      <c r="G109" s="8" t="s">
        <v>362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>
        <f>IF(Tabla152[[#This Row],[Posición5]]=0,0,0.975^(Tabla152[[#This Row],[Posición5]]-1)*6000)</f>
        <v>0</v>
      </c>
      <c r="R109" s="10">
        <v>2</v>
      </c>
      <c r="S109" s="10">
        <f>IF(Tabla152[[#This Row],[Posición6]]=0,0,0.975^(Tabla152[[#This Row],[Posición6]]-1)*3000)</f>
        <v>2925</v>
      </c>
      <c r="T109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110" spans="1:20" x14ac:dyDescent="0.35">
      <c r="A110" s="3">
        <v>1</v>
      </c>
      <c r="B110" s="43" t="s">
        <v>145</v>
      </c>
      <c r="C110" s="43" t="s">
        <v>164</v>
      </c>
      <c r="D110" s="44">
        <v>25381</v>
      </c>
      <c r="E110" s="44" t="s">
        <v>186</v>
      </c>
      <c r="F110" s="43" t="s">
        <v>186</v>
      </c>
      <c r="G110" s="43" t="s">
        <v>187</v>
      </c>
      <c r="H110" s="33"/>
      <c r="I110" s="33">
        <f>IF(Tabla152[[#This Row],[Posición]]=0,0,0.975^(Tabla152[[#This Row],[Posición]]-1)*3000)</f>
        <v>0</v>
      </c>
      <c r="J110" s="33"/>
      <c r="K110" s="33">
        <f>IF(Tabla152[[#This Row],[Posición2]]=0,0,0.975^(Tabla152[[#This Row],[Posición2]]-1)*3000)</f>
        <v>0</v>
      </c>
      <c r="L110" s="45">
        <v>1</v>
      </c>
      <c r="M110" s="33">
        <f>IF(Tabla152[[#This Row],[Posición3]]=0,0,0.975^(Tabla152[[#This Row],[Posición3]]-1)*3000)</f>
        <v>3000</v>
      </c>
      <c r="N110" s="33"/>
      <c r="O110" s="33">
        <f>IF(Tabla152[[#This Row],[Posición4]]=0,0,0.975^(Tabla152[[#This Row],[Posición4]]-1)*3000)</f>
        <v>0</v>
      </c>
      <c r="P110" s="33"/>
      <c r="Q110" s="33">
        <f>IF(Tabla152[[#This Row],[Posición5]]=0,0,0.975^(Tabla152[[#This Row],[Posición5]]-1)*6000)</f>
        <v>0</v>
      </c>
      <c r="R110" s="33"/>
      <c r="S110" s="33">
        <f>IF(Tabla152[[#This Row],[Posición6]]=0,0,0.975^(Tabla152[[#This Row],[Posición6]]-1)*3000)</f>
        <v>0</v>
      </c>
      <c r="T110" s="33">
        <f>SUM(Tabla152[[#This Row],[Puntaje]],Tabla152[[#This Row],[Puntaje2]],Tabla152[[#This Row],[Puntaje3]],Tabla152[[#This Row],[Puntaje4]],Tabla152[[#This Row],[Puntaje6]],Tabla152[[#This Row],[Puntaje5]])</f>
        <v>3000</v>
      </c>
    </row>
    <row r="111" spans="1:20" x14ac:dyDescent="0.35">
      <c r="B111" s="20" t="s">
        <v>114</v>
      </c>
      <c r="C111" s="20" t="s">
        <v>101</v>
      </c>
      <c r="D111" s="21">
        <v>39308</v>
      </c>
      <c r="E111" s="21" t="s">
        <v>175</v>
      </c>
      <c r="F111" s="20" t="s">
        <v>175</v>
      </c>
      <c r="G111" s="17" t="s">
        <v>363</v>
      </c>
      <c r="H111" s="10"/>
      <c r="I111" s="10">
        <f>IF(Tabla152[[#This Row],[Posición]]=0,0,0.975^(Tabla152[[#This Row],[Posición]]-1)*3000)</f>
        <v>0</v>
      </c>
      <c r="J111" s="10"/>
      <c r="K111" s="10">
        <f>IF(Tabla152[[#This Row],[Posición2]]=0,0,0.975^(Tabla152[[#This Row],[Posición2]]-1)*3000)</f>
        <v>0</v>
      </c>
      <c r="L111" s="22">
        <v>1</v>
      </c>
      <c r="M111" s="10">
        <f>IF(Tabla152[[#This Row],[Posición3]]=0,0,0.975^(Tabla152[[#This Row],[Posición3]]-1)*3000)</f>
        <v>3000</v>
      </c>
      <c r="N111" s="10">
        <v>1</v>
      </c>
      <c r="O111" s="10">
        <f>IF(Tabla152[[#This Row],[Posición4]]=0,0,0.975^(Tabla152[[#This Row],[Posición4]]-1)*3000)</f>
        <v>3000</v>
      </c>
      <c r="P111" s="10">
        <v>2</v>
      </c>
      <c r="Q111" s="10">
        <f>IF(Tabla152[[#This Row],[Posición5]]=0,0,0.975^(Tabla152[[#This Row],[Posición5]]-1)*6000)</f>
        <v>5850</v>
      </c>
      <c r="R111" s="10"/>
      <c r="S111" s="10">
        <f>IF(Tabla152[[#This Row],[Posición6]]=0,0,0.975^(Tabla152[[#This Row],[Posición6]]-1)*3000)</f>
        <v>0</v>
      </c>
      <c r="T111" s="10">
        <f>SUM(Tabla152[[#This Row],[Puntaje]],Tabla152[[#This Row],[Puntaje2]],Tabla152[[#This Row],[Puntaje3]],Tabla152[[#This Row],[Puntaje4]],Tabla152[[#This Row],[Puntaje6]],Tabla152[[#This Row],[Puntaje5]])</f>
        <v>11850</v>
      </c>
    </row>
    <row r="112" spans="1:20" x14ac:dyDescent="0.35">
      <c r="B112" s="8" t="s">
        <v>267</v>
      </c>
      <c r="C112" s="8" t="s">
        <v>268</v>
      </c>
      <c r="D112" s="16">
        <v>39106</v>
      </c>
      <c r="E112" s="16" t="s">
        <v>251</v>
      </c>
      <c r="F112" s="26" t="s">
        <v>251</v>
      </c>
      <c r="G112" s="17" t="s">
        <v>363</v>
      </c>
      <c r="H112" s="10"/>
      <c r="I112" s="10"/>
      <c r="J112" s="10"/>
      <c r="K112" s="10"/>
      <c r="L112" s="10"/>
      <c r="M112" s="10"/>
      <c r="N112" s="10"/>
      <c r="O112" s="10"/>
      <c r="P112" s="10">
        <v>1</v>
      </c>
      <c r="Q112" s="10">
        <f>IF(Tabla152[[#This Row],[Posición5]]=0,0,0.975^(Tabla152[[#This Row],[Posición5]]-1)*6000)</f>
        <v>6000</v>
      </c>
      <c r="R112" s="10"/>
      <c r="S112" s="10">
        <f>IF(Tabla152[[#This Row],[Posición6]]=0,0,0.975^(Tabla152[[#This Row],[Posición6]]-1)*3000)</f>
        <v>0</v>
      </c>
      <c r="T112" s="10">
        <f>SUM(Tabla152[[#This Row],[Puntaje]],Tabla152[[#This Row],[Puntaje2]],Tabla152[[#This Row],[Puntaje3]],Tabla152[[#This Row],[Puntaje4]],Tabla152[[#This Row],[Puntaje6]],Tabla152[[#This Row],[Puntaje5]])</f>
        <v>6000</v>
      </c>
    </row>
    <row r="113" spans="2:20" x14ac:dyDescent="0.35">
      <c r="B113" s="8" t="s">
        <v>275</v>
      </c>
      <c r="C113" s="8" t="s">
        <v>276</v>
      </c>
      <c r="D113" s="16">
        <v>39024</v>
      </c>
      <c r="E113" s="16" t="s">
        <v>255</v>
      </c>
      <c r="F113" s="26" t="s">
        <v>255</v>
      </c>
      <c r="G113" s="17" t="s">
        <v>363</v>
      </c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>
        <f>IF(Tabla152[[#This Row],[Posición5]]=0,0,0.975^(Tabla152[[#This Row],[Posición5]]-1)*6000)</f>
        <v>6000</v>
      </c>
      <c r="R113" s="10"/>
      <c r="S113" s="10">
        <f>IF(Tabla152[[#This Row],[Posición6]]=0,0,0.975^(Tabla152[[#This Row],[Posición6]]-1)*3000)</f>
        <v>0</v>
      </c>
      <c r="T113" s="10">
        <f>SUM(Tabla152[[#This Row],[Puntaje]],Tabla152[[#This Row],[Puntaje2]],Tabla152[[#This Row],[Puntaje3]],Tabla152[[#This Row],[Puntaje4]],Tabla152[[#This Row],[Puntaje6]],Tabla152[[#This Row],[Puntaje5]])</f>
        <v>6000</v>
      </c>
    </row>
    <row r="114" spans="2:20" x14ac:dyDescent="0.35">
      <c r="B114" s="14" t="s">
        <v>277</v>
      </c>
      <c r="C114" s="14" t="s">
        <v>278</v>
      </c>
      <c r="D114" s="15">
        <v>39024</v>
      </c>
      <c r="E114" s="15" t="s">
        <v>374</v>
      </c>
      <c r="F114" s="18" t="s">
        <v>256</v>
      </c>
      <c r="G114" s="19" t="s">
        <v>363</v>
      </c>
      <c r="H114" s="13"/>
      <c r="I114" s="13"/>
      <c r="J114" s="13"/>
      <c r="K114" s="13"/>
      <c r="L114" s="13"/>
      <c r="M114" s="13"/>
      <c r="N114" s="13"/>
      <c r="O114" s="13"/>
      <c r="P114" s="13">
        <v>2</v>
      </c>
      <c r="Q114" s="13">
        <f>IF(Tabla152[[#This Row],[Posición5]]=0,0,0.975^(Tabla152[[#This Row],[Posición5]]-1)*6000)</f>
        <v>5850</v>
      </c>
      <c r="R114" s="13"/>
      <c r="S114" s="13">
        <f>IF(Tabla152[[#This Row],[Posición6]]=0,0,0.975^(Tabla152[[#This Row],[Posición6]]-1)*3000)</f>
        <v>0</v>
      </c>
      <c r="T114" s="10">
        <f>SUM(Tabla152[[#This Row],[Puntaje]],Tabla152[[#This Row],[Puntaje2]],Tabla152[[#This Row],[Puntaje3]],Tabla152[[#This Row],[Puntaje4]],Tabla152[[#This Row],[Puntaje6]],Tabla152[[#This Row],[Puntaje5]])</f>
        <v>5850</v>
      </c>
    </row>
    <row r="115" spans="2:20" x14ac:dyDescent="0.35">
      <c r="B115" s="8" t="s">
        <v>269</v>
      </c>
      <c r="C115" s="8" t="s">
        <v>270</v>
      </c>
      <c r="D115" s="16">
        <v>39755</v>
      </c>
      <c r="E115" s="16" t="s">
        <v>252</v>
      </c>
      <c r="F115" s="26" t="s">
        <v>252</v>
      </c>
      <c r="G115" s="17" t="s">
        <v>363</v>
      </c>
      <c r="H115" s="10"/>
      <c r="I115" s="10"/>
      <c r="J115" s="10"/>
      <c r="K115" s="10"/>
      <c r="L115" s="10"/>
      <c r="M115" s="10"/>
      <c r="N115" s="10"/>
      <c r="O115" s="10"/>
      <c r="P115" s="10">
        <v>6</v>
      </c>
      <c r="Q115" s="10">
        <f>IF(Tabla152[[#This Row],[Posición5]]=0,0,0.975^(Tabla152[[#This Row],[Posición5]]-1)*6000)</f>
        <v>5286.5741601562495</v>
      </c>
      <c r="R115" s="10"/>
      <c r="S115" s="10">
        <f>IF(Tabla152[[#This Row],[Posición6]]=0,0,0.975^(Tabla152[[#This Row],[Posición6]]-1)*3000)</f>
        <v>0</v>
      </c>
      <c r="T115" s="10">
        <f>SUM(Tabla152[[#This Row],[Puntaje]],Tabla152[[#This Row],[Puntaje2]],Tabla152[[#This Row],[Puntaje3]],Tabla152[[#This Row],[Puntaje4]],Tabla152[[#This Row],[Puntaje6]],Tabla152[[#This Row],[Puntaje5]])</f>
        <v>5286.5741601562495</v>
      </c>
    </row>
    <row r="116" spans="2:20" x14ac:dyDescent="0.35">
      <c r="B116" s="8" t="s">
        <v>271</v>
      </c>
      <c r="C116" s="8" t="s">
        <v>272</v>
      </c>
      <c r="D116" s="16">
        <v>39374</v>
      </c>
      <c r="E116" s="16" t="s">
        <v>253</v>
      </c>
      <c r="F116" s="26" t="s">
        <v>253</v>
      </c>
      <c r="G116" s="17" t="s">
        <v>363</v>
      </c>
      <c r="H116" s="10"/>
      <c r="I116" s="10"/>
      <c r="J116" s="10"/>
      <c r="K116" s="10"/>
      <c r="L116" s="10"/>
      <c r="M116" s="10"/>
      <c r="N116" s="10"/>
      <c r="O116" s="10"/>
      <c r="P116" s="10">
        <v>9</v>
      </c>
      <c r="Q116" s="10">
        <f>IF(Tabla152[[#This Row],[Posición5]]=0,0,0.975^(Tabla152[[#This Row],[Posición5]]-1)*6000)</f>
        <v>4899.9108219735708</v>
      </c>
      <c r="R116" s="10"/>
      <c r="S116" s="10">
        <f>IF(Tabla152[[#This Row],[Posición6]]=0,0,0.975^(Tabla152[[#This Row],[Posición6]]-1)*3000)</f>
        <v>0</v>
      </c>
      <c r="T116" s="10">
        <f>SUM(Tabla152[[#This Row],[Puntaje]],Tabla152[[#This Row],[Puntaje2]],Tabla152[[#This Row],[Puntaje3]],Tabla152[[#This Row],[Puntaje4]],Tabla152[[#This Row],[Puntaje6]],Tabla152[[#This Row],[Puntaje5]])</f>
        <v>4899.9108219735708</v>
      </c>
    </row>
    <row r="117" spans="2:20" x14ac:dyDescent="0.35">
      <c r="B117" s="8" t="s">
        <v>273</v>
      </c>
      <c r="C117" s="8" t="s">
        <v>274</v>
      </c>
      <c r="D117" s="16">
        <v>39705</v>
      </c>
      <c r="E117" s="16" t="s">
        <v>254</v>
      </c>
      <c r="F117" s="26" t="s">
        <v>254</v>
      </c>
      <c r="G117" s="17" t="s">
        <v>363</v>
      </c>
      <c r="H117" s="10"/>
      <c r="I117" s="10"/>
      <c r="J117" s="10"/>
      <c r="K117" s="10"/>
      <c r="L117" s="10"/>
      <c r="M117" s="10"/>
      <c r="N117" s="10"/>
      <c r="O117" s="10"/>
      <c r="P117" s="10">
        <v>10</v>
      </c>
      <c r="Q117" s="10">
        <f>IF(Tabla152[[#This Row],[Posición5]]=0,0,0.975^(Tabla152[[#This Row],[Posición5]]-1)*6000)</f>
        <v>4777.4130514242315</v>
      </c>
      <c r="R117" s="10"/>
      <c r="S117" s="10">
        <f>IF(Tabla152[[#This Row],[Posición6]]=0,0,0.975^(Tabla152[[#This Row],[Posición6]]-1)*3000)</f>
        <v>0</v>
      </c>
      <c r="T117" s="10">
        <f>SUM(Tabla152[[#This Row],[Puntaje]],Tabla152[[#This Row],[Puntaje2]],Tabla152[[#This Row],[Puntaje3]],Tabla152[[#This Row],[Puntaje4]],Tabla152[[#This Row],[Puntaje6]],Tabla152[[#This Row],[Puntaje5]])</f>
        <v>4777.4130514242315</v>
      </c>
    </row>
    <row r="118" spans="2:20" x14ac:dyDescent="0.35">
      <c r="B118" s="8" t="s">
        <v>29</v>
      </c>
      <c r="C118" s="8" t="s">
        <v>118</v>
      </c>
      <c r="D118" s="16">
        <v>39257</v>
      </c>
      <c r="E118" s="16" t="s">
        <v>122</v>
      </c>
      <c r="F118" s="8" t="s">
        <v>122</v>
      </c>
      <c r="G118" s="17" t="s">
        <v>363</v>
      </c>
      <c r="H118" s="10"/>
      <c r="I118" s="10">
        <f>IF(Tabla152[[#This Row],[Posición]]=0,0,0.975^(Tabla152[[#This Row],[Posición]]-1)*3000)</f>
        <v>0</v>
      </c>
      <c r="J118" s="10">
        <v>1</v>
      </c>
      <c r="K118" s="10">
        <f>IF(Tabla152[[#This Row],[Posición2]]=0,0,0.975^(Tabla152[[#This Row],[Posición2]]-1)*3000)</f>
        <v>3000</v>
      </c>
      <c r="L118" s="10"/>
      <c r="M118" s="10">
        <f>IF(Tabla152[[#This Row],[Posición3]]=0,0,0.975^(Tabla152[[#This Row],[Posición3]]-1)*3000)</f>
        <v>0</v>
      </c>
      <c r="N118" s="10"/>
      <c r="O118" s="10">
        <f>IF(Tabla152[[#This Row],[Posición4]]=0,0,0.975^(Tabla152[[#This Row],[Posición4]]-1)*3000)</f>
        <v>0</v>
      </c>
      <c r="P118" s="10"/>
      <c r="Q118" s="10">
        <f>IF(Tabla152[[#This Row],[Posición5]]=0,0,0.975^(Tabla152[[#This Row],[Posición5]]-1)*6000)</f>
        <v>0</v>
      </c>
      <c r="R118" s="10"/>
      <c r="S118" s="10">
        <f>IF(Tabla152[[#This Row],[Posición6]]=0,0,0.975^(Tabla152[[#This Row],[Posición6]]-1)*3000)</f>
        <v>0</v>
      </c>
      <c r="T118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119" spans="2:20" x14ac:dyDescent="0.35">
      <c r="B119" s="23" t="s">
        <v>134</v>
      </c>
      <c r="C119" s="23" t="s">
        <v>154</v>
      </c>
      <c r="D119" s="24">
        <v>38864</v>
      </c>
      <c r="E119" s="15" t="s">
        <v>374</v>
      </c>
      <c r="F119" s="23" t="s">
        <v>176</v>
      </c>
      <c r="G119" s="19" t="s">
        <v>363</v>
      </c>
      <c r="H119" s="13"/>
      <c r="I119" s="13">
        <f>IF(Tabla152[[#This Row],[Posición]]=0,0,0.975^(Tabla152[[#This Row],[Posición]]-1)*3000)</f>
        <v>0</v>
      </c>
      <c r="J119" s="13"/>
      <c r="K119" s="13">
        <f>IF(Tabla152[[#This Row],[Posición2]]=0,0,0.975^(Tabla152[[#This Row],[Posición2]]-1)*3000)</f>
        <v>0</v>
      </c>
      <c r="L119" s="25">
        <v>1</v>
      </c>
      <c r="M119" s="13">
        <f>IF(Tabla152[[#This Row],[Posición3]]=0,0,0.975^(Tabla152[[#This Row],[Posición3]]-1)*3000)</f>
        <v>3000</v>
      </c>
      <c r="N119" s="13"/>
      <c r="O119" s="13">
        <f>IF(Tabla152[[#This Row],[Posición4]]=0,0,0.975^(Tabla152[[#This Row],[Posición4]]-1)*3000)</f>
        <v>0</v>
      </c>
      <c r="P119" s="13"/>
      <c r="Q119" s="13">
        <f>IF(Tabla152[[#This Row],[Posición5]]=0,0,0.975^(Tabla152[[#This Row],[Posición5]]-1)*6000)</f>
        <v>0</v>
      </c>
      <c r="R119" s="13"/>
      <c r="S119" s="13">
        <f>IF(Tabla152[[#This Row],[Posición6]]=0,0,0.975^(Tabla152[[#This Row],[Posición6]]-1)*3000)</f>
        <v>0</v>
      </c>
      <c r="T119" s="10">
        <f>SUM(Tabla152[[#This Row],[Puntaje]],Tabla152[[#This Row],[Puntaje2]],Tabla152[[#This Row],[Puntaje3]],Tabla152[[#This Row],[Puntaje4]],Tabla152[[#This Row],[Puntaje6]],Tabla152[[#This Row],[Puntaje5]])</f>
        <v>3000</v>
      </c>
    </row>
    <row r="120" spans="2:20" x14ac:dyDescent="0.35">
      <c r="B120" s="8" t="s">
        <v>23</v>
      </c>
      <c r="C120" s="8" t="s">
        <v>210</v>
      </c>
      <c r="D120" s="16"/>
      <c r="E120" s="16" t="s">
        <v>191</v>
      </c>
      <c r="F120" s="20" t="s">
        <v>191</v>
      </c>
      <c r="G120" s="17" t="s">
        <v>363</v>
      </c>
      <c r="H120" s="10"/>
      <c r="I120" s="10">
        <f>IF(Tabla152[[#This Row],[Posición]]=0,0,0.975^(Tabla152[[#This Row],[Posición]]-1)*3000)</f>
        <v>0</v>
      </c>
      <c r="J120" s="10"/>
      <c r="K120" s="10">
        <f>IF(Tabla152[[#This Row],[Posición2]]=0,0,0.975^(Tabla152[[#This Row],[Posición2]]-1)*3000)</f>
        <v>0</v>
      </c>
      <c r="L120" s="10"/>
      <c r="M120" s="10">
        <f>IF(Tabla152[[#This Row],[Posición3]]=0,0,0.975^(Tabla152[[#This Row],[Posición3]]-1)*3000)</f>
        <v>0</v>
      </c>
      <c r="N120" s="10">
        <v>2</v>
      </c>
      <c r="O120" s="10">
        <f>IF(Tabla152[[#This Row],[Posición4]]=0,0,0.975^(Tabla152[[#This Row],[Posición4]]-1)*3000)</f>
        <v>2925</v>
      </c>
      <c r="P120" s="10"/>
      <c r="Q120" s="10">
        <f>IF(Tabla152[[#This Row],[Posición5]]=0,0,0.975^(Tabla152[[#This Row],[Posición5]]-1)*6000)</f>
        <v>0</v>
      </c>
      <c r="R120" s="10"/>
      <c r="S120" s="10">
        <f>IF(Tabla152[[#This Row],[Posición6]]=0,0,0.975^(Tabla152[[#This Row],[Posición6]]-1)*3000)</f>
        <v>0</v>
      </c>
      <c r="T120" s="10">
        <f>SUM(Tabla152[[#This Row],[Puntaje]],Tabla152[[#This Row],[Puntaje2]],Tabla152[[#This Row],[Puntaje3]],Tabla152[[#This Row],[Puntaje4]],Tabla152[[#This Row],[Puntaje6]],Tabla152[[#This Row],[Puntaje5]])</f>
        <v>2925</v>
      </c>
    </row>
    <row r="121" spans="2:20" x14ac:dyDescent="0.35">
      <c r="B121" s="14" t="s">
        <v>111</v>
      </c>
      <c r="C121" s="14" t="s">
        <v>112</v>
      </c>
      <c r="D121" s="15">
        <v>38637</v>
      </c>
      <c r="E121" s="15" t="s">
        <v>374</v>
      </c>
      <c r="F121" s="14" t="s">
        <v>113</v>
      </c>
      <c r="G121" s="14" t="s">
        <v>363</v>
      </c>
      <c r="H121" s="13">
        <v>10</v>
      </c>
      <c r="I121" s="13">
        <f>IF(Tabla152[[#This Row],[Posición]]=0,0,0.975^(Tabla152[[#This Row],[Posición]]-1)*3000)</f>
        <v>2388.7065257121158</v>
      </c>
      <c r="J121" s="13"/>
      <c r="K121" s="13">
        <f>IF(Tabla152[[#This Row],[Posición2]]=0,0,0.975^(Tabla152[[#This Row],[Posición2]]-1)*3000)</f>
        <v>0</v>
      </c>
      <c r="L121" s="13"/>
      <c r="M121" s="13">
        <f>IF(Tabla152[[#This Row],[Posición3]]=0,0,0.975^(Tabla152[[#This Row],[Posición3]]-1)*3000)</f>
        <v>0</v>
      </c>
      <c r="N121" s="13"/>
      <c r="O121" s="13">
        <f>IF(Tabla152[[#This Row],[Posición4]]=0,0,0.975^(Tabla152[[#This Row],[Posición4]]-1)*3000)</f>
        <v>0</v>
      </c>
      <c r="P121" s="13"/>
      <c r="Q121" s="13">
        <f>IF(Tabla152[[#This Row],[Posición5]]=0,0,0.975^(Tabla152[[#This Row],[Posición5]]-1)*6000)</f>
        <v>0</v>
      </c>
      <c r="R121" s="13"/>
      <c r="S121" s="13">
        <f>IF(Tabla152[[#This Row],[Posición6]]=0,0,0.975^(Tabla152[[#This Row],[Posición6]]-1)*3000)</f>
        <v>0</v>
      </c>
      <c r="T121" s="10">
        <f>SUM(Tabla152[[#This Row],[Puntaje]],Tabla152[[#This Row],[Puntaje2]],Tabla152[[#This Row],[Puntaje3]],Tabla152[[#This Row],[Puntaje4]],Tabla152[[#This Row],[Puntaje6]],Tabla152[[#This Row],[Puntaje5]])</f>
        <v>2388.7065257121158</v>
      </c>
    </row>
    <row r="122" spans="2:20" x14ac:dyDescent="0.35">
      <c r="D122" s="9"/>
      <c r="E122" s="9"/>
      <c r="Q122" s="10">
        <f>IF(Tabla152[[#This Row],[Posición5]]=0,0,0.975^(Tabla152[[#This Row],[Posición5]]-1)*6000)</f>
        <v>0</v>
      </c>
    </row>
    <row r="123" spans="2:20" x14ac:dyDescent="0.35">
      <c r="D123" s="9"/>
      <c r="E123" s="9"/>
    </row>
  </sheetData>
  <mergeCells count="7">
    <mergeCell ref="B1:T1"/>
    <mergeCell ref="H2:I2"/>
    <mergeCell ref="J2:K2"/>
    <mergeCell ref="L2:M2"/>
    <mergeCell ref="N2:O2"/>
    <mergeCell ref="P2:Q2"/>
    <mergeCell ref="R2:S2"/>
  </mergeCells>
  <phoneticPr fontId="8" type="noConversion"/>
  <conditionalFormatting sqref="F1:F1048576">
    <cfRule type="duplicateValues" dxfId="0" priority="1"/>
  </conditionalFormatting>
  <pageMargins left="1" right="1" top="1" bottom="1" header="0.5" footer="0.5"/>
  <pageSetup paperSize="9" scale="3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2 j r e K K 0 A A A D 3 A A A A E g A A A E N v b m Z p Z y 9 Q Y W N r Y W d l L n h t b I S P Q Q u C M B z F 7 0 H f Q X Z 3 m x M K 5 O 8 8 e F U I g u g 6 d N h I t 3 C z + d 0 6 9 J H 6 C i l l d e v 4 3 v v B e + 9 x u 0 M 2 d m 1 w l b 1 V R q c o w h Q F 1 g l d i 9 Z o m S J t U M b X K 9 i J 6 i w a G U y 0 t s l o 6 x S d n L s k h H j v s Y + x 6 R v C K I 3 I s S z 2 1 U l 2 A n 1 g 9 R 8 O l Z 5 r K 4 k 4 H F 5 r O M N R t M X x h m E K Z D G h V P o L s G n w n P 6 Y k A + t G 3 r J p Q 3 z A s g i g b w / 8 C c A A A D / / w M A U E s D B B Q A A g A I A A A A I Q D a e F D b 3 Q E A A E g V A A A T A A A A R m 9 y b X V s Y X M v U 2 V j d G l v b j E u b e y W X W v b M B S G 7 w P 9 D 0 K 7 S c A x l h 3 3 Y y M X p S H Q i z G z h l 4 s D u b E U l o N W Q q y s g 9 C / v v k f J R t R N D S d C F D v j G 8 5 / i c 8 9 o P x 6 p Z a b i S 6 G 5 z J x 9 a r f o R N K P o H R 7 B V L A o I q i d w Q N D p I N R H w l m z l r I X p 8 0 f 2 D S K h m d h e v U u j 3 k g o U 3 S h o m T d 3 G g / f 5 A K R k O h 9 p m M J X V e e Z B t u o B D R k O d X 8 G + t S 9 V 0 K B b Q b R 3 E S p X E 6 I m l 6 m f S + d G 3 r / D O r F 8 I A V X V x b T S H C m T R J B b X U 8 1 F E c 7 p D H c C N L 6 t 5 o J V t i 0 0 N v q Y h A m e d I L N q E 9 G + t u p l + N b 2 n / y h y e r 8 Q A M T L b p 1 j m f K 1 R C N e W 2 c + N 6 n R p a F 7 K e K V 3 d K L G o 5 O j n 3 H r e V Q m W S 7 z R C Q 6 Q s T F k 2 A + z C t B O j x 1 6 4 t B 7 D j 1 1 6 O c O / c K h X z r 0 K 4 d O I l f A 5 Z j 8 a X n V O W t x u f 8 l 7 w E v / l / A i / e D F x 8 E v N i D d y D w G t g 2 W + J 4 r G W L U s l i y M p H b q l b E / c 8 1 J r h / 1 5 w W 0 O v w 2 x d 2 D N 2 s O W 2 o 6 w d H 3 m t Z Q u m j S o + 2 v L G g / Z 8 0 C g Y 5 g T t x R Q k R 6 b g n g s B W t u H P Q M H W j Y v Z q B 3 d A a k / / o n 9 K v 5 L e D y T H q v Q z I 9 2 T O 3 p / P U D k L n n j X P 2 j 9 i 7 c K z 5 l l 7 A 9 Z + A Q A A / / 8 D A F B L A Q I t A B Q A B g A I A A A A I Q A q 3 a p A 0 g A A A D c B A A A T A A A A A A A A A A A A A A A A A A A A A A B b Q 2 9 u d G V u d F 9 U e X B l c 1 0 u e G 1 s U E s B A i 0 A F A A C A A g A A A A h A N o 6 3 i i t A A A A 9 w A A A B I A A A A A A A A A A A A A A A A A C w M A A E N v b m Z p Z y 9 Q Y W N r Y W d l L n h t b F B L A Q I t A B Q A A g A I A A A A I Q D a e F D b 3 Q E A A E g V A A A T A A A A A A A A A A A A A A A A A O g D A A B G b 3 J t d W x h c y 9 T Z W N 0 a W 9 u M S 5 t U E s F B g A A A A A D A A M A w g A A A P Y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P d w A A A A A A A K 1 3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Q 3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U t M z F U M T U 6 M D U 6 M z E u N D A x M D Y 4 M l o i L z 4 8 R W 5 0 c n k g V H l w Z T 0 i R m l s b E N v b H V t b l R 5 c G V z I i B W Y W x 1 Z T 0 i c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L C Z x d W 9 0 O 1 N l Y 3 R p b 2 4 x L 1 R h Y m x l M D A x I C h Q Y W d l I D E p L 0 F 1 d G 9 S Z W 1 v d m V k Q 2 9 s d W 1 u c z E u e 0 N v b H V t b j g s N 3 0 m c X V v d D s s J n F 1 b 3 Q 7 U 2 V j d G l v b j E v V G F i b G U w M D E g K F B h Z 2 U g M S k v Q X V 0 b 1 J l b W 9 2 Z W R D b 2 x 1 b W 5 z M S 5 7 Q 2 9 s d W 1 u O S w 4 f S Z x d W 9 0 O y w m c X V v d D t T Z W N 0 a W 9 u M S 9 U Y W J s Z T A w M S A o U G F n Z S A x K S 9 B d X R v U m V t b 3 Z l Z E N v b H V t b n M x L n t D b 2 x 1 b W 4 x M C w 5 f S Z x d W 9 0 O y w m c X V v d D t T Z W N 0 a W 9 u M S 9 U Y W J s Z T A w M S A o U G F n Z S A x K S 9 B d X R v U m V t b 3 Z l Z E N v b H V t b n M x L n t D b 2 x 1 b W 4 x M S w x M H 0 m c X V v d D s s J n F 1 b 3 Q 7 U 2 V j d G l v b j E v V G F i b G U w M D E g K F B h Z 2 U g M S k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L C Z x d W 9 0 O 1 N l Y 3 R p b 2 4 x L 1 R h Y m x l M D A x I C h Q Y W d l I D E p L 0 F 1 d G 9 S Z W 1 v d m V k Q 2 9 s d W 1 u c z E u e 0 N v b H V t b j g s N 3 0 m c X V v d D s s J n F 1 b 3 Q 7 U 2 V j d G l v b j E v V G F i b G U w M D E g K F B h Z 2 U g M S k v Q X V 0 b 1 J l b W 9 2 Z W R D b 2 x 1 b W 5 z M S 5 7 Q 2 9 s d W 1 u O S w 4 f S Z x d W 9 0 O y w m c X V v d D t T Z W N 0 a W 9 u M S 9 U Y W J s Z T A w M S A o U G F n Z S A x K S 9 B d X R v U m V t b 3 Z l Z E N v b H V t b n M x L n t D b 2 x 1 b W 4 x M C w 5 f S Z x d W 9 0 O y w m c X V v d D t T Z W N 0 a W 9 u M S 9 U Y W J s Z T A w M S A o U G F n Z S A x K S 9 B d X R v U m V t b 3 Z l Z E N v b H V t b n M x L n t D b 2 x 1 b W 4 x M S w x M H 0 m c X V v d D s s J n F 1 b 3 Q 7 U 2 V j d G l v b j E v V G F i b G U w M D E g K F B h Z 2 U g M S k v Q X V 0 b 1 J l b W 9 2 Z W R D b 2 x 1 b W 5 z M S 5 7 Q 2 9 s d W 1 u M T I s M T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T Y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S 0 z M V Q x N j o y M j o x M y 4 5 N T U 5 M T A 0 W i I v P j x F b n R y e S B U e X B l P S J G a W x s Q 2 9 s d W 1 u V H l w Z X M i I F Z h b H V l P S J z Q m d Z R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E p L 0 F 1 d G 9 S Z W 1 v d m V k Q 2 9 s d W 1 u c z E u e 0 N v b H V t b j E s M H 0 m c X V v d D s s J n F 1 b 3 Q 7 U 2 V j d G l v b j E v V G F i b G U w M D I g K F B h Z 2 U g M S k v Q X V 0 b 1 J l b W 9 2 Z W R D b 2 x 1 b W 5 z M S 5 7 Q 2 9 s d W 1 u M i w x f S Z x d W 9 0 O y w m c X V v d D t T Z W N 0 a W 9 u M S 9 U Y W J s Z T A w M i A o U G F n Z S A x K S 9 B d X R v U m V t b 3 Z l Z E N v b H V t b n M x L n t D b 2 x 1 b W 4 z L D J 9 J n F 1 b 3 Q 7 L C Z x d W 9 0 O 1 N l Y 3 R p b 2 4 x L 1 R h Y m x l M D A y I C h Q Y W d l I D E p L 0 F 1 d G 9 S Z W 1 v d m V k Q 2 9 s d W 1 u c z E u e 0 N v b H V t b j Q s M 3 0 m c X V v d D s s J n F 1 b 3 Q 7 U 2 V j d G l v b j E v V G F i b G U w M D I g K F B h Z 2 U g M S k v Q X V 0 b 1 J l b W 9 2 Z W R D b 2 x 1 b W 5 z M S 5 7 Q 2 9 s d W 1 u N S w 0 f S Z x d W 9 0 O y w m c X V v d D t T Z W N 0 a W 9 u M S 9 U Y W J s Z T A w M i A o U G F n Z S A x K S 9 B d X R v U m V t b 3 Z l Z E N v b H V t b n M x L n t D b 2 x 1 b W 4 2 L D V 9 J n F 1 b 3 Q 7 L C Z x d W 9 0 O 1 N l Y 3 R p b 2 4 x L 1 R h Y m x l M D A y I C h Q Y W d l I D E p L 0 F 1 d G 9 S Z W 1 v d m V k Q 2 9 s d W 1 u c z E u e 0 N v b H V t b j c s N n 0 m c X V v d D s s J n F 1 b 3 Q 7 U 2 V j d G l v b j E v V G F i b G U w M D I g K F B h Z 2 U g M S k v Q X V 0 b 1 J l b W 9 2 Z W R D b 2 x 1 b W 5 z M S 5 7 Q 2 9 s d W 1 u O C w 3 f S Z x d W 9 0 O y w m c X V v d D t T Z W N 0 a W 9 u M S 9 U Y W J s Z T A w M i A o U G F n Z S A x K S 9 B d X R v U m V t b 3 Z l Z E N v b H V t b n M x L n t D b 2 x 1 b W 4 5 L D h 9 J n F 1 b 3 Q 7 L C Z x d W 9 0 O 1 N l Y 3 R p b 2 4 x L 1 R h Y m x l M D A y I C h Q Y W d l I D E p L 0 F 1 d G 9 S Z W 1 v d m V k Q 2 9 s d W 1 u c z E u e 0 N v b H V t b j E w L D l 9 J n F 1 b 3 Q 7 L C Z x d W 9 0 O 1 N l Y 3 R p b 2 4 x L 1 R h Y m x l M D A y I C h Q Y W d l I D E p L 0 F 1 d G 9 S Z W 1 v d m V k Q 2 9 s d W 1 u c z E u e 0 N v b H V t b j E x L D E w f S Z x d W 9 0 O y w m c X V v d D t T Z W N 0 a W 9 u M S 9 U Y W J s Z T A w M i A o U G F n Z S A x K S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h Y m x l M D A y I C h Q Y W d l I D E p L 0 F 1 d G 9 S Z W 1 v d m V k Q 2 9 s d W 1 u c z E u e 0 N v b H V t b j E s M H 0 m c X V v d D s s J n F 1 b 3 Q 7 U 2 V j d G l v b j E v V G F i b G U w M D I g K F B h Z 2 U g M S k v Q X V 0 b 1 J l b W 9 2 Z W R D b 2 x 1 b W 5 z M S 5 7 Q 2 9 s d W 1 u M i w x f S Z x d W 9 0 O y w m c X V v d D t T Z W N 0 a W 9 u M S 9 U Y W J s Z T A w M i A o U G F n Z S A x K S 9 B d X R v U m V t b 3 Z l Z E N v b H V t b n M x L n t D b 2 x 1 b W 4 z L D J 9 J n F 1 b 3 Q 7 L C Z x d W 9 0 O 1 N l Y 3 R p b 2 4 x L 1 R h Y m x l M D A y I C h Q Y W d l I D E p L 0 F 1 d G 9 S Z W 1 v d m V k Q 2 9 s d W 1 u c z E u e 0 N v b H V t b j Q s M 3 0 m c X V v d D s s J n F 1 b 3 Q 7 U 2 V j d G l v b j E v V G F i b G U w M D I g K F B h Z 2 U g M S k v Q X V 0 b 1 J l b W 9 2 Z W R D b 2 x 1 b W 5 z M S 5 7 Q 2 9 s d W 1 u N S w 0 f S Z x d W 9 0 O y w m c X V v d D t T Z W N 0 a W 9 u M S 9 U Y W J s Z T A w M i A o U G F n Z S A x K S 9 B d X R v U m V t b 3 Z l Z E N v b H V t b n M x L n t D b 2 x 1 b W 4 2 L D V 9 J n F 1 b 3 Q 7 L C Z x d W 9 0 O 1 N l Y 3 R p b 2 4 x L 1 R h Y m x l M D A y I C h Q Y W d l I D E p L 0 F 1 d G 9 S Z W 1 v d m V k Q 2 9 s d W 1 u c z E u e 0 N v b H V t b j c s N n 0 m c X V v d D s s J n F 1 b 3 Q 7 U 2 V j d G l v b j E v V G F i b G U w M D I g K F B h Z 2 U g M S k v Q X V 0 b 1 J l b W 9 2 Z W R D b 2 x 1 b W 5 z M S 5 7 Q 2 9 s d W 1 u O C w 3 f S Z x d W 9 0 O y w m c X V v d D t T Z W N 0 a W 9 u M S 9 U Y W J s Z T A w M i A o U G F n Z S A x K S 9 B d X R v U m V t b 3 Z l Z E N v b H V t b n M x L n t D b 2 x 1 b W 4 5 L D h 9 J n F 1 b 3 Q 7 L C Z x d W 9 0 O 1 N l Y 3 R p b 2 4 x L 1 R h Y m x l M D A y I C h Q Y W d l I D E p L 0 F 1 d G 9 S Z W 1 v d m V k Q 2 9 s d W 1 u c z E u e 0 N v b H V t b j E w L D l 9 J n F 1 b 3 Q 7 L C Z x d W 9 0 O 1 N l Y 3 R p b 2 4 x L 1 R h Y m x l M D A y I C h Q Y W d l I D E p L 0 F 1 d G 9 S Z W 1 v d m V k Q 2 9 s d W 1 u c z E u e 0 N v b H V t b j E x L D E w f S Z x d W 9 0 O y w m c X V v d D t T Z W N 0 a W 9 u M S 9 U Y W J s Z T A w M i A o U G F n Z S A x K S 9 B d X R v U m V t b 3 Z l Z E N v b H V t b n M x L n t D b 2 x 1 b W 4 x M i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2 L T E 0 V D E 5 O j E z O j Q x L j k 4 O D g 4 M z B a I i 8 + P E V u d H J 5 I F R 5 c G U 9 I k Z p b G x D b 2 x 1 b W 5 U e X B l c y I g V m F s d W U 9 I n N C Z 1 l H Q m d Z R 0 J n W U d C Z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I 4 M D Z m N j F l L T k 4 N j k t N D A x M y 1 i M z Z j L T k w Y 2 N k M D d l Z m U 5 M S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G F n Z T A w M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Y t M T R U M T k 6 M T M 6 N D E u O T I 4 N j I w O F o i L z 4 8 R W 5 0 c n k g V H l w Z T 0 i R m l s b E N v b H V t b l R 5 c G V z I i B W Y W x 1 Z T 0 i c 0 J n W U d C Z 1 l H Q 1 F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G V i O G R h N 2 I t O T I 3 N C 0 0 M W Q 0 L T g 5 M z U t Y W U 4 Z G E 1 N D J l Z T I z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g K D I p L 0 F 1 d G 9 S Z W 1 v d m V k Q 2 9 s d W 1 u c z E u e 0 N v b H V t b j E s M H 0 m c X V v d D s s J n F 1 b 3 Q 7 U 2 V j d G l v b j E v U G F n Z T A w M S A o M i k v Q X V 0 b 1 J l b W 9 2 Z W R D b 2 x 1 b W 5 z M S 5 7 Q 2 9 s d W 1 u M i w x f S Z x d W 9 0 O y w m c X V v d D t T Z W N 0 a W 9 u M S 9 Q Y W d l M D A x I C g y K S 9 B d X R v U m V t b 3 Z l Z E N v b H V t b n M x L n t D b 2 x 1 b W 4 z L D J 9 J n F 1 b 3 Q 7 L C Z x d W 9 0 O 1 N l Y 3 R p b 2 4 x L 1 B h Z 2 U w M D E g K D I p L 0 F 1 d G 9 S Z W 1 v d m V k Q 2 9 s d W 1 u c z E u e 0 N v b H V t b j Q s M 3 0 m c X V v d D s s J n F 1 b 3 Q 7 U 2 V j d G l v b j E v U G F n Z T A w M S A o M i k v Q X V 0 b 1 J l b W 9 2 Z W R D b 2 x 1 b W 5 z M S 5 7 Q 2 9 s d W 1 u N S w 0 f S Z x d W 9 0 O y w m c X V v d D t T Z W N 0 a W 9 u M S 9 Q Y W d l M D A x I C g y K S 9 B d X R v U m V t b 3 Z l Z E N v b H V t b n M x L n t D b 2 x 1 b W 4 2 L D V 9 J n F 1 b 3 Q 7 L C Z x d W 9 0 O 1 N l Y 3 R p b 2 4 x L 1 B h Z 2 U w M D E g K D I p L 0 F 1 d G 9 S Z W 1 v d m V k Q 2 9 s d W 1 u c z E u e 0 N v b H V t b j c s N n 0 m c X V v d D s s J n F 1 b 3 Q 7 U 2 V j d G l v b j E v U G F n Z T A w M S A o M i k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Q Y W d l M D A x I C g y K S 9 B d X R v U m V t b 3 Z l Z E N v b H V t b n M x L n t D b 2 x 1 b W 4 x L D B 9 J n F 1 b 3 Q 7 L C Z x d W 9 0 O 1 N l Y 3 R p b 2 4 x L 1 B h Z 2 U w M D E g K D I p L 0 F 1 d G 9 S Z W 1 v d m V k Q 2 9 s d W 1 u c z E u e 0 N v b H V t b j I s M X 0 m c X V v d D s s J n F 1 b 3 Q 7 U 2 V j d G l v b j E v U G F n Z T A w M S A o M i k v Q X V 0 b 1 J l b W 9 2 Z W R D b 2 x 1 b W 5 z M S 5 7 Q 2 9 s d W 1 u M y w y f S Z x d W 9 0 O y w m c X V v d D t T Z W N 0 a W 9 u M S 9 Q Y W d l M D A x I C g y K S 9 B d X R v U m V t b 3 Z l Z E N v b H V t b n M x L n t D b 2 x 1 b W 4 0 L D N 9 J n F 1 b 3 Q 7 L C Z x d W 9 0 O 1 N l Y 3 R p b 2 4 x L 1 B h Z 2 U w M D E g K D I p L 0 F 1 d G 9 S Z W 1 v d m V k Q 2 9 s d W 1 u c z E u e 0 N v b H V t b j U s N H 0 m c X V v d D s s J n F 1 b 3 Q 7 U 2 V j d G l v b j E v U G F n Z T A w M S A o M i k v Q X V 0 b 1 J l b W 9 2 Z W R D b 2 x 1 b W 5 z M S 5 7 Q 2 9 s d W 1 u N i w 1 f S Z x d W 9 0 O y w m c X V v d D t T Z W N 0 a W 9 u M S 9 Q Y W d l M D A x I C g y K S 9 B d X R v U m V t b 3 Z l Z E N v b H V t b n M x L n t D b 2 x 1 b W 4 3 L D Z 9 J n F 1 b 3 Q 7 L C Z x d W 9 0 O 1 N l Y 3 R p b 2 4 x L 1 B h Z 2 U w M D E g K D I p L 0 F 1 d G 9 S Z W 1 v d m V k Q 2 9 s d W 1 u c z E u e 0 N v b H V t b j g s N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2 L T E 0 V D E 5 O j E z O j Q x L j k 3 N D g z M T d a I i 8 + P E V u d H J 5 I F R 5 c G U 9 I k Z p b G x D b 2 x 1 b W 5 U e X B l c y I g V m F s d W U 9 I n N C Z 1 l H Q m d Z R 0 J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N j N D F m M D V l L T M 4 Y m M t N D l k Z C 0 4 N z N h L T k 5 N G U 4 Y j F l N D h h Y i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I C g z K S 9 B d X R v U m V t b 3 Z l Z E N v b H V t b n M x L n t D b 2 x 1 b W 4 x L D B 9 J n F 1 b 3 Q 7 L C Z x d W 9 0 O 1 N l Y 3 R p b 2 4 x L 1 B h Z 2 U w M D E g K D M p L 0 F 1 d G 9 S Z W 1 v d m V k Q 2 9 s d W 1 u c z E u e 0 N v b H V t b j I s M X 0 m c X V v d D s s J n F 1 b 3 Q 7 U 2 V j d G l v b j E v U G F n Z T A w M S A o M y k v Q X V 0 b 1 J l b W 9 2 Z W R D b 2 x 1 b W 5 z M S 5 7 Q 2 9 s d W 1 u M y w y f S Z x d W 9 0 O y w m c X V v d D t T Z W N 0 a W 9 u M S 9 Q Y W d l M D A x I C g z K S 9 B d X R v U m V t b 3 Z l Z E N v b H V t b n M x L n t D b 2 x 1 b W 4 0 L D N 9 J n F 1 b 3 Q 7 L C Z x d W 9 0 O 1 N l Y 3 R p b 2 4 x L 1 B h Z 2 U w M D E g K D M p L 0 F 1 d G 9 S Z W 1 v d m V k Q 2 9 s d W 1 u c z E u e 0 N v b H V t b j U s N H 0 m c X V v d D s s J n F 1 b 3 Q 7 U 2 V j d G l v b j E v U G F n Z T A w M S A o M y k v Q X V 0 b 1 J l b W 9 2 Z W R D b 2 x 1 b W 5 z M S 5 7 Q 2 9 s d W 1 u N i w 1 f S Z x d W 9 0 O y w m c X V v d D t T Z W N 0 a W 9 u M S 9 Q Y W d l M D A x I C g z K S 9 B d X R v U m V t b 3 Z l Z E N v b H V t b n M x L n t D b 2 x 1 b W 4 3 L D Z 9 J n F 1 b 3 Q 7 L C Z x d W 9 0 O 1 N l Y 3 R p b 2 4 x L 1 B h Z 2 U w M D E g K D M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G F n Z T A w M S A o M y k v Q X V 0 b 1 J l b W 9 2 Z W R D b 2 x 1 b W 5 z M S 5 7 Q 2 9 s d W 1 u M S w w f S Z x d W 9 0 O y w m c X V v d D t T Z W N 0 a W 9 u M S 9 Q Y W d l M D A x I C g z K S 9 B d X R v U m V t b 3 Z l Z E N v b H V t b n M x L n t D b 2 x 1 b W 4 y L D F 9 J n F 1 b 3 Q 7 L C Z x d W 9 0 O 1 N l Y 3 R p b 2 4 x L 1 B h Z 2 U w M D E g K D M p L 0 F 1 d G 9 S Z W 1 v d m V k Q 2 9 s d W 1 u c z E u e 0 N v b H V t b j M s M n 0 m c X V v d D s s J n F 1 b 3 Q 7 U 2 V j d G l v b j E v U G F n Z T A w M S A o M y k v Q X V 0 b 1 J l b W 9 2 Z W R D b 2 x 1 b W 5 z M S 5 7 Q 2 9 s d W 1 u N C w z f S Z x d W 9 0 O y w m c X V v d D t T Z W N 0 a W 9 u M S 9 Q Y W d l M D A x I C g z K S 9 B d X R v U m V t b 3 Z l Z E N v b H V t b n M x L n t D b 2 x 1 b W 4 1 L D R 9 J n F 1 b 3 Q 7 L C Z x d W 9 0 O 1 N l Y 3 R p b 2 4 x L 1 B h Z 2 U w M D E g K D M p L 0 F 1 d G 9 S Z W 1 v d m V k Q 2 9 s d W 1 u c z E u e 0 N v b H V t b j Y s N X 0 m c X V v d D s s J n F 1 b 3 Q 7 U 2 V j d G l v b j E v U G F n Z T A w M S A o M y k v Q X V 0 b 1 J l b W 9 2 Z W R D b 2 x 1 b W 5 z M S 5 7 Q 2 9 s d W 1 u N y w 2 f S Z x d W 9 0 O y w m c X V v d D t T Z W N 0 a W 9 u M S 9 Q Y W d l M D A x I C g z K S 9 B d X R v U m V t b 3 Z l Z E N v b H V t b n M x L n t D b 2 x 1 b W 4 4 L D d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Y W d l M D A x J T I w K D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i 0 x N F Q x O T o x M z o 0 M S 4 5 N T g 4 N z U 1 W i I v P j x F b n R y e S B U e X B l P S J G a W x s Q 2 9 s d W 1 u V H l w Z X M i I F Z h b H V l P S J z Q m d Z R 0 J n W U d C Z 1 l H Q m d Z R 0 J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D V l M 2 R i Y 2 M t Y j k 2 M y 0 0 Y 2 F h L W I z Y W E t Y m R m Z T M x Y j I w Z W I x I i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I C g 0 K S 9 B d X R v U m V t b 3 Z l Z E N v b H V t b n M x L n t D b 2 x 1 b W 4 x L D B 9 J n F 1 b 3 Q 7 L C Z x d W 9 0 O 1 N l Y 3 R p b 2 4 x L 1 B h Z 2 U w M D E g K D Q p L 0 F 1 d G 9 S Z W 1 v d m V k Q 2 9 s d W 1 u c z E u e 0 N v b H V t b j I s M X 0 m c X V v d D s s J n F 1 b 3 Q 7 U 2 V j d G l v b j E v U G F n Z T A w M S A o N C k v Q X V 0 b 1 J l b W 9 2 Z W R D b 2 x 1 b W 5 z M S 5 7 Q 2 9 s d W 1 u M y w y f S Z x d W 9 0 O y w m c X V v d D t T Z W N 0 a W 9 u M S 9 Q Y W d l M D A x I C g 0 K S 9 B d X R v U m V t b 3 Z l Z E N v b H V t b n M x L n t D b 2 x 1 b W 4 0 L D N 9 J n F 1 b 3 Q 7 L C Z x d W 9 0 O 1 N l Y 3 R p b 2 4 x L 1 B h Z 2 U w M D E g K D Q p L 0 F 1 d G 9 S Z W 1 v d m V k Q 2 9 s d W 1 u c z E u e 0 N v b H V t b j U s N H 0 m c X V v d D s s J n F 1 b 3 Q 7 U 2 V j d G l v b j E v U G F n Z T A w M S A o N C k v Q X V 0 b 1 J l b W 9 2 Z W R D b 2 x 1 b W 5 z M S 5 7 Q 2 9 s d W 1 u N i w 1 f S Z x d W 9 0 O y w m c X V v d D t T Z W N 0 a W 9 u M S 9 Q Y W d l M D A x I C g 0 K S 9 B d X R v U m V t b 3 Z l Z E N v b H V t b n M x L n t D b 2 x 1 b W 4 3 L D Z 9 J n F 1 b 3 Q 7 L C Z x d W 9 0 O 1 N l Y 3 R p b 2 4 x L 1 B h Z 2 U w M D E g K D Q p L 0 F 1 d G 9 S Z W 1 v d m V k Q 2 9 s d W 1 u c z E u e 0 N v b H V t b j g s N 3 0 m c X V v d D s s J n F 1 b 3 Q 7 U 2 V j d G l v b j E v U G F n Z T A w M S A o N C k v Q X V 0 b 1 J l b W 9 2 Z W R D b 2 x 1 b W 5 z M S 5 7 Q 2 9 s d W 1 u O S w 4 f S Z x d W 9 0 O y w m c X V v d D t T Z W N 0 a W 9 u M S 9 Q Y W d l M D A x I C g 0 K S 9 B d X R v U m V t b 3 Z l Z E N v b H V t b n M x L n t D b 2 x 1 b W 4 x M C w 5 f S Z x d W 9 0 O y w m c X V v d D t T Z W N 0 a W 9 u M S 9 Q Y W d l M D A x I C g 0 K S 9 B d X R v U m V t b 3 Z l Z E N v b H V t b n M x L n t D b 2 x 1 b W 4 x M S w x M H 0 m c X V v d D s s J n F 1 b 3 Q 7 U 2 V j d G l v b j E v U G F n Z T A w M S A o N C k v Q X V 0 b 1 J l b W 9 2 Z W R D b 2 x 1 b W 5 z M S 5 7 Q 2 9 s d W 1 u M T I s M T F 9 J n F 1 b 3 Q 7 L C Z x d W 9 0 O 1 N l Y 3 R p b 2 4 x L 1 B h Z 2 U w M D E g K D Q p L 0 F 1 d G 9 S Z W 1 v d m V k Q 2 9 s d W 1 u c z E u e 0 N v b H V t b j E z L D E y f S Z x d W 9 0 O y w m c X V v d D t T Z W N 0 a W 9 u M S 9 Q Y W d l M D A x I C g 0 K S 9 B d X R v U m V t b 3 Z l Z E N v b H V t b n M x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B h Z 2 U w M D E g K D Q p L 0 F 1 d G 9 S Z W 1 v d m V k Q 2 9 s d W 1 u c z E u e 0 N v b H V t b j E s M H 0 m c X V v d D s s J n F 1 b 3 Q 7 U 2 V j d G l v b j E v U G F n Z T A w M S A o N C k v Q X V 0 b 1 J l b W 9 2 Z W R D b 2 x 1 b W 5 z M S 5 7 Q 2 9 s d W 1 u M i w x f S Z x d W 9 0 O y w m c X V v d D t T Z W N 0 a W 9 u M S 9 Q Y W d l M D A x I C g 0 K S 9 B d X R v U m V t b 3 Z l Z E N v b H V t b n M x L n t D b 2 x 1 b W 4 z L D J 9 J n F 1 b 3 Q 7 L C Z x d W 9 0 O 1 N l Y 3 R p b 2 4 x L 1 B h Z 2 U w M D E g K D Q p L 0 F 1 d G 9 S Z W 1 v d m V k Q 2 9 s d W 1 u c z E u e 0 N v b H V t b j Q s M 3 0 m c X V v d D s s J n F 1 b 3 Q 7 U 2 V j d G l v b j E v U G F n Z T A w M S A o N C k v Q X V 0 b 1 J l b W 9 2 Z W R D b 2 x 1 b W 5 z M S 5 7 Q 2 9 s d W 1 u N S w 0 f S Z x d W 9 0 O y w m c X V v d D t T Z W N 0 a W 9 u M S 9 Q Y W d l M D A x I C g 0 K S 9 B d X R v U m V t b 3 Z l Z E N v b H V t b n M x L n t D b 2 x 1 b W 4 2 L D V 9 J n F 1 b 3 Q 7 L C Z x d W 9 0 O 1 N l Y 3 R p b 2 4 x L 1 B h Z 2 U w M D E g K D Q p L 0 F 1 d G 9 S Z W 1 v d m V k Q 2 9 s d W 1 u c z E u e 0 N v b H V t b j c s N n 0 m c X V v d D s s J n F 1 b 3 Q 7 U 2 V j d G l v b j E v U G F n Z T A w M S A o N C k v Q X V 0 b 1 J l b W 9 2 Z W R D b 2 x 1 b W 5 z M S 5 7 Q 2 9 s d W 1 u O C w 3 f S Z x d W 9 0 O y w m c X V v d D t T Z W N 0 a W 9 u M S 9 Q Y W d l M D A x I C g 0 K S 9 B d X R v U m V t b 3 Z l Z E N v b H V t b n M x L n t D b 2 x 1 b W 4 5 L D h 9 J n F 1 b 3 Q 7 L C Z x d W 9 0 O 1 N l Y 3 R p b 2 4 x L 1 B h Z 2 U w M D E g K D Q p L 0 F 1 d G 9 S Z W 1 v d m V k Q 2 9 s d W 1 u c z E u e 0 N v b H V t b j E w L D l 9 J n F 1 b 3 Q 7 L C Z x d W 9 0 O 1 N l Y 3 R p b 2 4 x L 1 B h Z 2 U w M D E g K D Q p L 0 F 1 d G 9 S Z W 1 v d m V k Q 2 9 s d W 1 u c z E u e 0 N v b H V t b j E x L D E w f S Z x d W 9 0 O y w m c X V v d D t T Z W N 0 a W 9 u M S 9 Q Y W d l M D A x I C g 0 K S 9 B d X R v U m V t b 3 Z l Z E N v b H V t b n M x L n t D b 2 x 1 b W 4 x M i w x M X 0 m c X V v d D s s J n F 1 b 3 Q 7 U 2 V j d G l v b j E v U G F n Z T A w M S A o N C k v Q X V 0 b 1 J l b W 9 2 Z W R D b 2 x 1 b W 5 z M S 5 7 Q 2 9 s d W 1 u M T M s M T J 9 J n F 1 b 3 Q 7 L C Z x d W 9 0 O 1 N l Y 3 R p b 2 4 x L 1 B h Z 2 U w M D E g K D Q p L 0 F 1 d G 9 S Z W 1 v d m V k Q 2 9 s d W 1 u c z E u e 0 N v b H V t b j E 0 L D E z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G F n Z T A w M S U y M C g 1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U t M z F U M T Y 6 M j U 6 N T I u O D E 0 N T c 2 N l o i L z 4 8 R W 5 0 c n k g V H l w Z T 0 i R m l s b E N v b H V t b l R 5 c G V z I i B W Y W x 1 Z T 0 i c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I C g 1 K S 9 B d X R v U m V t b 3 Z l Z E N v b H V t b n M x L n t D b 2 x 1 b W 4 x L D B 9 J n F 1 b 3 Q 7 L C Z x d W 9 0 O 1 N l Y 3 R p b 2 4 x L 1 B h Z 2 U w M D E g K D U p L 0 F 1 d G 9 S Z W 1 v d m V k Q 2 9 s d W 1 u c z E u e 0 N v b H V t b j I s M X 0 m c X V v d D s s J n F 1 b 3 Q 7 U 2 V j d G l v b j E v U G F n Z T A w M S A o N S k v Q X V 0 b 1 J l b W 9 2 Z W R D b 2 x 1 b W 5 z M S 5 7 Q 2 9 s d W 1 u M y w y f S Z x d W 9 0 O y w m c X V v d D t T Z W N 0 a W 9 u M S 9 Q Y W d l M D A x I C g 1 K S 9 B d X R v U m V t b 3 Z l Z E N v b H V t b n M x L n t D b 2 x 1 b W 4 0 L D N 9 J n F 1 b 3 Q 7 L C Z x d W 9 0 O 1 N l Y 3 R p b 2 4 x L 1 B h Z 2 U w M D E g K D U p L 0 F 1 d G 9 S Z W 1 v d m V k Q 2 9 s d W 1 u c z E u e 0 N v b H V t b j U s N H 0 m c X V v d D s s J n F 1 b 3 Q 7 U 2 V j d G l v b j E v U G F n Z T A w M S A o N S k v Q X V 0 b 1 J l b W 9 2 Z W R D b 2 x 1 b W 5 z M S 5 7 Q 2 9 s d W 1 u N i w 1 f S Z x d W 9 0 O y w m c X V v d D t T Z W N 0 a W 9 u M S 9 Q Y W d l M D A x I C g 1 K S 9 B d X R v U m V t b 3 Z l Z E N v b H V t b n M x L n t D b 2 x 1 b W 4 3 L D Z 9 J n F 1 b 3 Q 7 L C Z x d W 9 0 O 1 N l Y 3 R p b 2 4 x L 1 B h Z 2 U w M D E g K D U p L 0 F 1 d G 9 S Z W 1 v d m V k Q 2 9 s d W 1 u c z E u e 0 N v b H V t b j g s N 3 0 m c X V v d D s s J n F 1 b 3 Q 7 U 2 V j d G l v b j E v U G F n Z T A w M S A o N S k v Q X V 0 b 1 J l b W 9 2 Z W R D b 2 x 1 b W 5 z M S 5 7 Q 2 9 s d W 1 u O S w 4 f S Z x d W 9 0 O y w m c X V v d D t T Z W N 0 a W 9 u M S 9 Q Y W d l M D A x I C g 1 K S 9 B d X R v U m V t b 3 Z l Z E N v b H V t b n M x L n t D b 2 x 1 b W 4 x M C w 5 f S Z x d W 9 0 O y w m c X V v d D t T Z W N 0 a W 9 u M S 9 Q Y W d l M D A x I C g 1 K S 9 B d X R v U m V t b 3 Z l Z E N v b H V t b n M x L n t D b 2 x 1 b W 4 x M S w x M H 0 m c X V v d D s s J n F 1 b 3 Q 7 U 2 V j d G l v b j E v U G F n Z T A w M S A o N S k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Y W d l M D A x I C g 1 K S 9 B d X R v U m V t b 3 Z l Z E N v b H V t b n M x L n t D b 2 x 1 b W 4 x L D B 9 J n F 1 b 3 Q 7 L C Z x d W 9 0 O 1 N l Y 3 R p b 2 4 x L 1 B h Z 2 U w M D E g K D U p L 0 F 1 d G 9 S Z W 1 v d m V k Q 2 9 s d W 1 u c z E u e 0 N v b H V t b j I s M X 0 m c X V v d D s s J n F 1 b 3 Q 7 U 2 V j d G l v b j E v U G F n Z T A w M S A o N S k v Q X V 0 b 1 J l b W 9 2 Z W R D b 2 x 1 b W 5 z M S 5 7 Q 2 9 s d W 1 u M y w y f S Z x d W 9 0 O y w m c X V v d D t T Z W N 0 a W 9 u M S 9 Q Y W d l M D A x I C g 1 K S 9 B d X R v U m V t b 3 Z l Z E N v b H V t b n M x L n t D b 2 x 1 b W 4 0 L D N 9 J n F 1 b 3 Q 7 L C Z x d W 9 0 O 1 N l Y 3 R p b 2 4 x L 1 B h Z 2 U w M D E g K D U p L 0 F 1 d G 9 S Z W 1 v d m V k Q 2 9 s d W 1 u c z E u e 0 N v b H V t b j U s N H 0 m c X V v d D s s J n F 1 b 3 Q 7 U 2 V j d G l v b j E v U G F n Z T A w M S A o N S k v Q X V 0 b 1 J l b W 9 2 Z W R D b 2 x 1 b W 5 z M S 5 7 Q 2 9 s d W 1 u N i w 1 f S Z x d W 9 0 O y w m c X V v d D t T Z W N 0 a W 9 u M S 9 Q Y W d l M D A x I C g 1 K S 9 B d X R v U m V t b 3 Z l Z E N v b H V t b n M x L n t D b 2 x 1 b W 4 3 L D Z 9 J n F 1 b 3 Q 7 L C Z x d W 9 0 O 1 N l Y 3 R p b 2 4 x L 1 B h Z 2 U w M D E g K D U p L 0 F 1 d G 9 S Z W 1 v d m V k Q 2 9 s d W 1 u c z E u e 0 N v b H V t b j g s N 3 0 m c X V v d D s s J n F 1 b 3 Q 7 U 2 V j d G l v b j E v U G F n Z T A w M S A o N S k v Q X V 0 b 1 J l b W 9 2 Z W R D b 2 x 1 b W 5 z M S 5 7 Q 2 9 s d W 1 u O S w 4 f S Z x d W 9 0 O y w m c X V v d D t T Z W N 0 a W 9 u M S 9 Q Y W d l M D A x I C g 1 K S 9 B d X R v U m V t b 3 Z l Z E N v b H V t b n M x L n t D b 2 x 1 b W 4 x M C w 5 f S Z x d W 9 0 O y w m c X V v d D t T Z W N 0 a W 9 u M S 9 Q Y W d l M D A x I C g 1 K S 9 B d X R v U m V t b 3 Z l Z E N v b H V t b n M x L n t D b 2 x 1 b W 4 x M S w x M H 0 m c X V v d D s s J n F 1 b 3 Q 7 U 2 V j d G l v b j E v U G F n Z T A w M S A o N S k v Q X V 0 b 1 J l b W 9 2 Z W R D b 2 x 1 b W 5 z M S 5 7 Q 2 9 s d W 1 u M T I s M T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Y W d l M D A x J T I w K D Y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i 0 x N F Q x O T o x M z o 0 M S 4 4 O D g 3 M j I y W i I v P j x F b n R y e S B U e X B l P S J G a W x s Q 2 9 s d W 1 u V H l w Z X M i I F Z h b H V l P S J z Q m d Z R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M D d m N 2 E 1 Z S 1 m Y j F j L T R m O D U t Y T A x Z S 0 5 M z Q w N D Y 2 Z j k x O D c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g K D Y p L 0 F 1 d G 9 S Z W 1 v d m V k Q 2 9 s d W 1 u c z E u e 0 N v b H V t b j E s M H 0 m c X V v d D s s J n F 1 b 3 Q 7 U 2 V j d G l v b j E v U G F n Z T A w M S A o N i k v Q X V 0 b 1 J l b W 9 2 Z W R D b 2 x 1 b W 5 z M S 5 7 Q 2 9 s d W 1 u M i w x f S Z x d W 9 0 O y w m c X V v d D t T Z W N 0 a W 9 u M S 9 Q Y W d l M D A x I C g 2 K S 9 B d X R v U m V t b 3 Z l Z E N v b H V t b n M x L n t D b 2 x 1 b W 4 z L D J 9 J n F 1 b 3 Q 7 L C Z x d W 9 0 O 1 N l Y 3 R p b 2 4 x L 1 B h Z 2 U w M D E g K D Y p L 0 F 1 d G 9 S Z W 1 v d m V k Q 2 9 s d W 1 u c z E u e 0 N v b H V t b j Q s M 3 0 m c X V v d D s s J n F 1 b 3 Q 7 U 2 V j d G l v b j E v U G F n Z T A w M S A o N i k v Q X V 0 b 1 J l b W 9 2 Z W R D b 2 x 1 b W 5 z M S 5 7 Q 2 9 s d W 1 u N S w 0 f S Z x d W 9 0 O y w m c X V v d D t T Z W N 0 a W 9 u M S 9 Q Y W d l M D A x I C g 2 K S 9 B d X R v U m V t b 3 Z l Z E N v b H V t b n M x L n t D b 2 x 1 b W 4 2 L D V 9 J n F 1 b 3 Q 7 L C Z x d W 9 0 O 1 N l Y 3 R p b 2 4 x L 1 B h Z 2 U w M D E g K D Y p L 0 F 1 d G 9 S Z W 1 v d m V k Q 2 9 s d W 1 u c z E u e 0 N v b H V t b j c s N n 0 m c X V v d D s s J n F 1 b 3 Q 7 U 2 V j d G l v b j E v U G F n Z T A w M S A o N i k v Q X V 0 b 1 J l b W 9 2 Z W R D b 2 x 1 b W 5 z M S 5 7 Q 2 9 s d W 1 u O C w 3 f S Z x d W 9 0 O y w m c X V v d D t T Z W N 0 a W 9 u M S 9 Q Y W d l M D A x I C g 2 K S 9 B d X R v U m V t b 3 Z l Z E N v b H V t b n M x L n t D b 2 x 1 b W 4 5 L D h 9 J n F 1 b 3 Q 7 L C Z x d W 9 0 O 1 N l Y 3 R p b 2 4 x L 1 B h Z 2 U w M D E g K D Y p L 0 F 1 d G 9 S Z W 1 v d m V k Q 2 9 s d W 1 u c z E u e 0 N v b H V t b j E w L D l 9 J n F 1 b 3 Q 7 L C Z x d W 9 0 O 1 N l Y 3 R p b 2 4 x L 1 B h Z 2 U w M D E g K D Y p L 0 F 1 d G 9 S Z W 1 v d m V k Q 2 9 s d W 1 u c z E u e 0 N v b H V t b j E x L D E w f S Z x d W 9 0 O y w m c X V v d D t T Z W N 0 a W 9 u M S 9 Q Y W d l M D A x I C g 2 K S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h Z 2 U w M D E g K D Y p L 0 F 1 d G 9 S Z W 1 v d m V k Q 2 9 s d W 1 u c z E u e 0 N v b H V t b j E s M H 0 m c X V v d D s s J n F 1 b 3 Q 7 U 2 V j d G l v b j E v U G F n Z T A w M S A o N i k v Q X V 0 b 1 J l b W 9 2 Z W R D b 2 x 1 b W 5 z M S 5 7 Q 2 9 s d W 1 u M i w x f S Z x d W 9 0 O y w m c X V v d D t T Z W N 0 a W 9 u M S 9 Q Y W d l M D A x I C g 2 K S 9 B d X R v U m V t b 3 Z l Z E N v b H V t b n M x L n t D b 2 x 1 b W 4 z L D J 9 J n F 1 b 3 Q 7 L C Z x d W 9 0 O 1 N l Y 3 R p b 2 4 x L 1 B h Z 2 U w M D E g K D Y p L 0 F 1 d G 9 S Z W 1 v d m V k Q 2 9 s d W 1 u c z E u e 0 N v b H V t b j Q s M 3 0 m c X V v d D s s J n F 1 b 3 Q 7 U 2 V j d G l v b j E v U G F n Z T A w M S A o N i k v Q X V 0 b 1 J l b W 9 2 Z W R D b 2 x 1 b W 5 z M S 5 7 Q 2 9 s d W 1 u N S w 0 f S Z x d W 9 0 O y w m c X V v d D t T Z W N 0 a W 9 u M S 9 Q Y W d l M D A x I C g 2 K S 9 B d X R v U m V t b 3 Z l Z E N v b H V t b n M x L n t D b 2 x 1 b W 4 2 L D V 9 J n F 1 b 3 Q 7 L C Z x d W 9 0 O 1 N l Y 3 R p b 2 4 x L 1 B h Z 2 U w M D E g K D Y p L 0 F 1 d G 9 S Z W 1 v d m V k Q 2 9 s d W 1 u c z E u e 0 N v b H V t b j c s N n 0 m c X V v d D s s J n F 1 b 3 Q 7 U 2 V j d G l v b j E v U G F n Z T A w M S A o N i k v Q X V 0 b 1 J l b W 9 2 Z W R D b 2 x 1 b W 5 z M S 5 7 Q 2 9 s d W 1 u O C w 3 f S Z x d W 9 0 O y w m c X V v d D t T Z W N 0 a W 9 u M S 9 Q Y W d l M D A x I C g 2 K S 9 B d X R v U m V t b 3 Z l Z E N v b H V t b n M x L n t D b 2 x 1 b W 4 5 L D h 9 J n F 1 b 3 Q 7 L C Z x d W 9 0 O 1 N l Y 3 R p b 2 4 x L 1 B h Z 2 U w M D E g K D Y p L 0 F 1 d G 9 S Z W 1 v d m V k Q 2 9 s d W 1 u c z E u e 0 N v b H V t b j E w L D l 9 J n F 1 b 3 Q 7 L C Z x d W 9 0 O 1 N l Y 3 R p b 2 4 x L 1 B h Z 2 U w M D E g K D Y p L 0 F 1 d G 9 S Z W 1 v d m V k Q 2 9 s d W 1 u c z E u e 0 N v b H V t b j E x L D E w f S Z x d W 9 0 O y w m c X V v d D t T Z W N 0 a W 9 u M S 9 Q Y W d l M D A x I C g 2 K S 9 B d X R v U m V t b 3 Z l Z E N v b H V t b n M x L n t D b 2 x 1 b W 4 x M i w x M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l M j A o N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A 0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U t M z F U M T Y 6 M j U 6 N T I u O D E 0 N T c 2 N l o i L z 4 8 R W 5 0 c n k g V H l w Z T 0 i R m l s b E N v b H V t b l R 5 c G V z I i B W Y W x 1 Z T 0 i c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I C g 1 K S 9 B d X R v U m V t b 3 Z l Z E N v b H V t b n M x L n t D b 2 x 1 b W 4 x L D B 9 J n F 1 b 3 Q 7 L C Z x d W 9 0 O 1 N l Y 3 R p b 2 4 x L 1 B h Z 2 U w M D E g K D U p L 0 F 1 d G 9 S Z W 1 v d m V k Q 2 9 s d W 1 u c z E u e 0 N v b H V t b j I s M X 0 m c X V v d D s s J n F 1 b 3 Q 7 U 2 V j d G l v b j E v U G F n Z T A w M S A o N S k v Q X V 0 b 1 J l b W 9 2 Z W R D b 2 x 1 b W 5 z M S 5 7 Q 2 9 s d W 1 u M y w y f S Z x d W 9 0 O y w m c X V v d D t T Z W N 0 a W 9 u M S 9 Q Y W d l M D A x I C g 1 K S 9 B d X R v U m V t b 3 Z l Z E N v b H V t b n M x L n t D b 2 x 1 b W 4 0 L D N 9 J n F 1 b 3 Q 7 L C Z x d W 9 0 O 1 N l Y 3 R p b 2 4 x L 1 B h Z 2 U w M D E g K D U p L 0 F 1 d G 9 S Z W 1 v d m V k Q 2 9 s d W 1 u c z E u e 0 N v b H V t b j U s N H 0 m c X V v d D s s J n F 1 b 3 Q 7 U 2 V j d G l v b j E v U G F n Z T A w M S A o N S k v Q X V 0 b 1 J l b W 9 2 Z W R D b 2 x 1 b W 5 z M S 5 7 Q 2 9 s d W 1 u N i w 1 f S Z x d W 9 0 O y w m c X V v d D t T Z W N 0 a W 9 u M S 9 Q Y W d l M D A x I C g 1 K S 9 B d X R v U m V t b 3 Z l Z E N v b H V t b n M x L n t D b 2 x 1 b W 4 3 L D Z 9 J n F 1 b 3 Q 7 L C Z x d W 9 0 O 1 N l Y 3 R p b 2 4 x L 1 B h Z 2 U w M D E g K D U p L 0 F 1 d G 9 S Z W 1 v d m V k Q 2 9 s d W 1 u c z E u e 0 N v b H V t b j g s N 3 0 m c X V v d D s s J n F 1 b 3 Q 7 U 2 V j d G l v b j E v U G F n Z T A w M S A o N S k v Q X V 0 b 1 J l b W 9 2 Z W R D b 2 x 1 b W 5 z M S 5 7 Q 2 9 s d W 1 u O S w 4 f S Z x d W 9 0 O y w m c X V v d D t T Z W N 0 a W 9 u M S 9 Q Y W d l M D A x I C g 1 K S 9 B d X R v U m V t b 3 Z l Z E N v b H V t b n M x L n t D b 2 x 1 b W 4 x M C w 5 f S Z x d W 9 0 O y w m c X V v d D t T Z W N 0 a W 9 u M S 9 Q Y W d l M D A x I C g 1 K S 9 B d X R v U m V t b 3 Z l Z E N v b H V t b n M x L n t D b 2 x 1 b W 4 x M S w x M H 0 m c X V v d D s s J n F 1 b 3 Q 7 U 2 V j d G l v b j E v U G F n Z T A w M S A o N S k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Y W d l M D A x I C g 1 K S 9 B d X R v U m V t b 3 Z l Z E N v b H V t b n M x L n t D b 2 x 1 b W 4 x L D B 9 J n F 1 b 3 Q 7 L C Z x d W 9 0 O 1 N l Y 3 R p b 2 4 x L 1 B h Z 2 U w M D E g K D U p L 0 F 1 d G 9 S Z W 1 v d m V k Q 2 9 s d W 1 u c z E u e 0 N v b H V t b j I s M X 0 m c X V v d D s s J n F 1 b 3 Q 7 U 2 V j d G l v b j E v U G F n Z T A w M S A o N S k v Q X V 0 b 1 J l b W 9 2 Z W R D b 2 x 1 b W 5 z M S 5 7 Q 2 9 s d W 1 u M y w y f S Z x d W 9 0 O y w m c X V v d D t T Z W N 0 a W 9 u M S 9 Q Y W d l M D A x I C g 1 K S 9 B d X R v U m V t b 3 Z l Z E N v b H V t b n M x L n t D b 2 x 1 b W 4 0 L D N 9 J n F 1 b 3 Q 7 L C Z x d W 9 0 O 1 N l Y 3 R p b 2 4 x L 1 B h Z 2 U w M D E g K D U p L 0 F 1 d G 9 S Z W 1 v d m V k Q 2 9 s d W 1 u c z E u e 0 N v b H V t b j U s N H 0 m c X V v d D s s J n F 1 b 3 Q 7 U 2 V j d G l v b j E v U G F n Z T A w M S A o N S k v Q X V 0 b 1 J l b W 9 2 Z W R D b 2 x 1 b W 5 z M S 5 7 Q 2 9 s d W 1 u N i w 1 f S Z x d W 9 0 O y w m c X V v d D t T Z W N 0 a W 9 u M S 9 Q Y W d l M D A x I C g 1 K S 9 B d X R v U m V t b 3 Z l Z E N v b H V t b n M x L n t D b 2 x 1 b W 4 3 L D Z 9 J n F 1 b 3 Q 7 L C Z x d W 9 0 O 1 N l Y 3 R p b 2 4 x L 1 B h Z 2 U w M D E g K D U p L 0 F 1 d G 9 S Z W 1 v d m V k Q 2 9 s d W 1 u c z E u e 0 N v b H V t b j g s N 3 0 m c X V v d D s s J n F 1 b 3 Q 7 U 2 V j d G l v b j E v U G F n Z T A w M S A o N S k v Q X V 0 b 1 J l b W 9 2 Z W R D b 2 x 1 b W 5 z M S 5 7 Q 2 9 s d W 1 u O S w 4 f S Z x d W 9 0 O y w m c X V v d D t T Z W N 0 a W 9 u M S 9 Q Y W d l M D A x I C g 1 K S 9 B d X R v U m V t b 3 Z l Z E N v b H V t b n M x L n t D b 2 x 1 b W 4 x M C w 5 f S Z x d W 9 0 O y w m c X V v d D t T Z W N 0 a W 9 u M S 9 Q Y W d l M D A x I C g 1 K S 9 B d X R v U m V t b 3 Z l Z E N v b H V t b n M x L n t D b 2 x 1 b W 4 x M S w x M H 0 m c X V v d D s s J n F 1 b 3 Q 7 U 2 V j d G l v b j E v U G F n Z T A w M S A o N S k v Q X V 0 b 1 J l b W 9 2 Z W R D b 2 x 1 b W 5 z M S 5 7 Q 2 9 s d W 1 u M T I s M T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i U y M C h Q Y W d l J T I w M S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i U y M C h Q Y W d l J T I w M S k v V G F i b G U w M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x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M i k v U G F n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M i k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M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z K S 9 Q Y W d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z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N C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Q p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Q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1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N S k v U G F n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N S k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Y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2 K S 9 Q Y W d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U y M C g 2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l M j A o N y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c p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J T I w K D c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o Z h 3 G k / j 0 m B U K g v b l j x g g A A A A A C A A A A A A A Q Z g A A A A E A A C A A A A B k L l G t P B n V E I c J e R 3 0 F X m 4 J 1 k O K N x V 7 Q d n b X a 2 b T H l z Q A A A A A O g A A A A A I A A C A A A A B Z V z R g d 4 Z 8 3 O O s X b 8 w Q 1 o 3 s 3 n 4 7 1 U L S u B q Y 8 Z z 2 6 s V N 1 A A A A A x X I S W w y B S c I m 5 A M a i X r R r g h n p H d i h 2 o + N i c m o q A r r j B c o l 0 q Z G a 5 0 p T 6 8 Q c g q O T 1 v O 1 H + / N n P 7 e O C 3 X Q d u q e n k J M p p W d / 6 k q e t D B j J 0 K V L E A A A A B M I J v q h G q Q m c P V 3 8 J a x q x e Z Y A j g e 9 e O F c H K p T b W I s X o k f t Z d E n 6 v L M s C S S I u R + 7 R V l S 9 B V Y c T C P X u b A k R b B 4 i O < / D a t a M a s h u p > 
</file>

<file path=customXml/itemProps1.xml><?xml version="1.0" encoding="utf-8"?>
<ds:datastoreItem xmlns:ds="http://schemas.openxmlformats.org/officeDocument/2006/customXml" ds:itemID="{9B05A116-BEDB-4AFF-AB82-FC4410E0DF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 Triatlón Femenino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Svane</dc:creator>
  <cp:lastModifiedBy>Isaac Baeza</cp:lastModifiedBy>
  <cp:lastPrinted>2023-09-26T13:01:05Z</cp:lastPrinted>
  <dcterms:created xsi:type="dcterms:W3CDTF">2020-01-13T14:08:52Z</dcterms:created>
  <dcterms:modified xsi:type="dcterms:W3CDTF">2024-11-27T17:59:19Z</dcterms:modified>
</cp:coreProperties>
</file>