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anner\Trabajos\Practica FeChiTri\drive-download-20230525T155834Z-001\Segunda Fecha Duatlon\Tercera Fecha Duatlon\Cuarta Fecha Duatlon\Finales\"/>
    </mc:Choice>
  </mc:AlternateContent>
  <xr:revisionPtr revIDLastSave="0" documentId="13_ncr:1_{D3CA518F-0974-4AC1-9024-B6E10A44F36D}" xr6:coauthVersionLast="47" xr6:coauthVersionMax="47" xr10:uidLastSave="{00000000-0000-0000-0000-000000000000}"/>
  <bookViews>
    <workbookView xWindow="-110" yWindow="-110" windowWidth="19420" windowHeight="10560" tabRatio="674" xr2:uid="{00000000-000D-0000-FFFF-FFFF00000000}"/>
  </bookViews>
  <sheets>
    <sheet name="Ranking Duatlón Masculino" sheetId="42" r:id="rId1"/>
    <sheet name="Categorias" sheetId="43" state="hidden" r:id="rId2"/>
  </sheets>
  <definedNames>
    <definedName name="_xlnm._FilterDatabase" localSheetId="0" hidden="1">'Ranking Duatlón Masculino'!$A$2:$S$2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2" i="42" l="1"/>
  <c r="K132" i="42"/>
  <c r="M132" i="42"/>
  <c r="O132" i="42"/>
  <c r="I119" i="42"/>
  <c r="K119" i="42"/>
  <c r="M119" i="42"/>
  <c r="O119" i="42"/>
  <c r="I131" i="42"/>
  <c r="K131" i="42"/>
  <c r="M131" i="42"/>
  <c r="O131" i="42"/>
  <c r="I118" i="42"/>
  <c r="K118" i="42"/>
  <c r="M118" i="42"/>
  <c r="O118" i="42"/>
  <c r="I110" i="42"/>
  <c r="K110" i="42"/>
  <c r="M110" i="42"/>
  <c r="O110" i="42"/>
  <c r="I109" i="42"/>
  <c r="K109" i="42"/>
  <c r="M109" i="42"/>
  <c r="O109" i="42"/>
  <c r="I117" i="42"/>
  <c r="K117" i="42"/>
  <c r="M117" i="42"/>
  <c r="O117" i="42"/>
  <c r="I108" i="42"/>
  <c r="K108" i="42"/>
  <c r="M108" i="42"/>
  <c r="O108" i="42"/>
  <c r="I130" i="42"/>
  <c r="K130" i="42"/>
  <c r="M130" i="42"/>
  <c r="O130" i="42"/>
  <c r="I126" i="42"/>
  <c r="K126" i="42"/>
  <c r="M126" i="42"/>
  <c r="O126" i="42"/>
  <c r="I125" i="42"/>
  <c r="K125" i="42"/>
  <c r="M125" i="42"/>
  <c r="O125" i="42"/>
  <c r="I116" i="42"/>
  <c r="K116" i="42"/>
  <c r="M116" i="42"/>
  <c r="O116" i="42"/>
  <c r="I88" i="42"/>
  <c r="K88" i="42"/>
  <c r="M88" i="42"/>
  <c r="O88" i="42"/>
  <c r="P119" i="42" l="1"/>
  <c r="R132" i="42"/>
  <c r="Q132" i="42"/>
  <c r="R119" i="42"/>
  <c r="P132" i="42"/>
  <c r="S132" i="42"/>
  <c r="Q119" i="42"/>
  <c r="P118" i="42"/>
  <c r="S119" i="42"/>
  <c r="R118" i="42"/>
  <c r="Q110" i="42"/>
  <c r="S118" i="42"/>
  <c r="Q118" i="42"/>
  <c r="P109" i="42"/>
  <c r="R108" i="42"/>
  <c r="R131" i="42"/>
  <c r="Q131" i="42"/>
  <c r="S131" i="42"/>
  <c r="P131" i="42"/>
  <c r="P110" i="42"/>
  <c r="S110" i="42"/>
  <c r="R110" i="42"/>
  <c r="R109" i="42"/>
  <c r="Q109" i="42"/>
  <c r="S109" i="42"/>
  <c r="P117" i="42"/>
  <c r="P108" i="42"/>
  <c r="R117" i="42"/>
  <c r="Q117" i="42"/>
  <c r="S117" i="42"/>
  <c r="Q108" i="42"/>
  <c r="S108" i="42"/>
  <c r="R126" i="42"/>
  <c r="P130" i="42"/>
  <c r="P125" i="42"/>
  <c r="S130" i="42"/>
  <c r="P126" i="42"/>
  <c r="R130" i="42"/>
  <c r="Q130" i="42"/>
  <c r="Q116" i="42"/>
  <c r="S126" i="42"/>
  <c r="Q126" i="42"/>
  <c r="Q125" i="42"/>
  <c r="R125" i="42"/>
  <c r="S125" i="42"/>
  <c r="S116" i="42"/>
  <c r="P116" i="42"/>
  <c r="R116" i="42"/>
  <c r="R88" i="42"/>
  <c r="Q88" i="42"/>
  <c r="P88" i="42"/>
  <c r="S88" i="42"/>
  <c r="I107" i="42"/>
  <c r="K107" i="42"/>
  <c r="M107" i="42"/>
  <c r="O107" i="42"/>
  <c r="I99" i="42"/>
  <c r="K99" i="42"/>
  <c r="M99" i="42"/>
  <c r="O99" i="42"/>
  <c r="I142" i="42"/>
  <c r="K142" i="42"/>
  <c r="M142" i="42"/>
  <c r="O142" i="42"/>
  <c r="I98" i="42"/>
  <c r="K98" i="42"/>
  <c r="M98" i="42"/>
  <c r="O98" i="42"/>
  <c r="I141" i="42"/>
  <c r="K141" i="42"/>
  <c r="M141" i="42"/>
  <c r="O141" i="42"/>
  <c r="I124" i="42"/>
  <c r="K124" i="42"/>
  <c r="M124" i="42"/>
  <c r="O124" i="42"/>
  <c r="I75" i="42"/>
  <c r="K75" i="42"/>
  <c r="M75" i="42"/>
  <c r="O75" i="42"/>
  <c r="Q107" i="42" l="1"/>
  <c r="R107" i="42"/>
  <c r="S107" i="42"/>
  <c r="P107" i="42"/>
  <c r="R75" i="42"/>
  <c r="R99" i="42"/>
  <c r="P99" i="42"/>
  <c r="Q142" i="42"/>
  <c r="S99" i="42"/>
  <c r="Q99" i="42"/>
  <c r="P142" i="42"/>
  <c r="R142" i="42"/>
  <c r="S142" i="42"/>
  <c r="Q98" i="42"/>
  <c r="R98" i="42"/>
  <c r="P98" i="42"/>
  <c r="S98" i="42"/>
  <c r="Q141" i="42"/>
  <c r="R141" i="42"/>
  <c r="S141" i="42"/>
  <c r="P141" i="42"/>
  <c r="Q124" i="42"/>
  <c r="P124" i="42"/>
  <c r="R124" i="42"/>
  <c r="S124" i="42"/>
  <c r="P75" i="42"/>
  <c r="S75" i="42"/>
  <c r="Q75" i="42"/>
  <c r="I62" i="42" l="1"/>
  <c r="K62" i="42"/>
  <c r="M62" i="42"/>
  <c r="O62" i="42"/>
  <c r="I158" i="42"/>
  <c r="K158" i="42"/>
  <c r="M158" i="42"/>
  <c r="O158" i="42"/>
  <c r="Q62" i="42" l="1"/>
  <c r="R158" i="42"/>
  <c r="R62" i="42"/>
  <c r="P62" i="42"/>
  <c r="S62" i="42"/>
  <c r="P158" i="42"/>
  <c r="Q158" i="42"/>
  <c r="S158" i="42"/>
  <c r="I106" i="42"/>
  <c r="K106" i="42"/>
  <c r="M106" i="42"/>
  <c r="O106" i="42"/>
  <c r="I38" i="42"/>
  <c r="K38" i="42"/>
  <c r="M38" i="42"/>
  <c r="O38" i="42"/>
  <c r="I123" i="42"/>
  <c r="K123" i="42"/>
  <c r="M123" i="42"/>
  <c r="O123" i="42"/>
  <c r="I77" i="42"/>
  <c r="K77" i="42"/>
  <c r="M77" i="42"/>
  <c r="O77" i="42"/>
  <c r="I115" i="42"/>
  <c r="K115" i="42"/>
  <c r="M115" i="42"/>
  <c r="O115" i="42"/>
  <c r="I105" i="42"/>
  <c r="K105" i="42"/>
  <c r="M105" i="42"/>
  <c r="O105" i="42"/>
  <c r="I66" i="42"/>
  <c r="K66" i="42"/>
  <c r="M66" i="42"/>
  <c r="O66" i="42"/>
  <c r="I97" i="42"/>
  <c r="K97" i="42"/>
  <c r="M97" i="42"/>
  <c r="O97" i="42"/>
  <c r="I87" i="42"/>
  <c r="K87" i="42"/>
  <c r="M87" i="42"/>
  <c r="O87" i="42"/>
  <c r="I114" i="42"/>
  <c r="K114" i="42"/>
  <c r="M114" i="42"/>
  <c r="O114" i="42"/>
  <c r="I65" i="42"/>
  <c r="K65" i="42"/>
  <c r="M65" i="42"/>
  <c r="O65" i="42"/>
  <c r="I96" i="42"/>
  <c r="K96" i="42"/>
  <c r="M96" i="42"/>
  <c r="O96" i="42"/>
  <c r="I140" i="42"/>
  <c r="K140" i="42"/>
  <c r="M140" i="42"/>
  <c r="O140" i="42"/>
  <c r="I122" i="42"/>
  <c r="K122" i="42"/>
  <c r="M122" i="42"/>
  <c r="O122" i="42"/>
  <c r="I95" i="42"/>
  <c r="K95" i="42"/>
  <c r="M95" i="42"/>
  <c r="O95" i="42"/>
  <c r="I72" i="42"/>
  <c r="K72" i="42"/>
  <c r="M72" i="42"/>
  <c r="O72" i="42"/>
  <c r="I104" i="42"/>
  <c r="K104" i="42"/>
  <c r="M104" i="42"/>
  <c r="O104" i="42"/>
  <c r="I94" i="42"/>
  <c r="K94" i="42"/>
  <c r="M94" i="42"/>
  <c r="O94" i="42"/>
  <c r="I154" i="42"/>
  <c r="K154" i="42"/>
  <c r="M154" i="42"/>
  <c r="O154" i="42"/>
  <c r="I153" i="42"/>
  <c r="K153" i="42"/>
  <c r="M153" i="42"/>
  <c r="O153" i="42"/>
  <c r="I82" i="42"/>
  <c r="K82" i="42"/>
  <c r="M82" i="42"/>
  <c r="O82" i="42"/>
  <c r="I149" i="42"/>
  <c r="K149" i="42"/>
  <c r="M149" i="42"/>
  <c r="O149" i="42"/>
  <c r="I147" i="42"/>
  <c r="K147" i="42"/>
  <c r="M147" i="42"/>
  <c r="O147" i="42"/>
  <c r="I71" i="42"/>
  <c r="K71" i="42"/>
  <c r="M71" i="42"/>
  <c r="O71" i="42"/>
  <c r="I58" i="42"/>
  <c r="K58" i="42"/>
  <c r="M58" i="42"/>
  <c r="O58" i="42"/>
  <c r="I60" i="42"/>
  <c r="I61" i="42"/>
  <c r="I40" i="42"/>
  <c r="I70" i="42"/>
  <c r="I121" i="42"/>
  <c r="I129" i="42"/>
  <c r="I46" i="42"/>
  <c r="I136" i="42"/>
  <c r="I78" i="42"/>
  <c r="I52" i="42"/>
  <c r="I50" i="42"/>
  <c r="I148" i="42"/>
  <c r="I151" i="42"/>
  <c r="K60" i="42"/>
  <c r="K61" i="42"/>
  <c r="K40" i="42"/>
  <c r="K70" i="42"/>
  <c r="K121" i="42"/>
  <c r="K129" i="42"/>
  <c r="K46" i="42"/>
  <c r="K136" i="42"/>
  <c r="K78" i="42"/>
  <c r="K52" i="42"/>
  <c r="K50" i="42"/>
  <c r="K148" i="42"/>
  <c r="K151" i="42"/>
  <c r="M60" i="42"/>
  <c r="M61" i="42"/>
  <c r="M40" i="42"/>
  <c r="M70" i="42"/>
  <c r="M121" i="42"/>
  <c r="M129" i="42"/>
  <c r="M46" i="42"/>
  <c r="M136" i="42"/>
  <c r="M78" i="42"/>
  <c r="M52" i="42"/>
  <c r="M50" i="42"/>
  <c r="M148" i="42"/>
  <c r="M151" i="42"/>
  <c r="O60" i="42"/>
  <c r="O61" i="42"/>
  <c r="O40" i="42"/>
  <c r="O70" i="42"/>
  <c r="O121" i="42"/>
  <c r="O129" i="42"/>
  <c r="O46" i="42"/>
  <c r="O136" i="42"/>
  <c r="O78" i="42"/>
  <c r="O52" i="42"/>
  <c r="O50" i="42"/>
  <c r="O148" i="42"/>
  <c r="O151" i="42"/>
  <c r="I103" i="42"/>
  <c r="I39" i="42"/>
  <c r="I73" i="42"/>
  <c r="I44" i="42"/>
  <c r="I49" i="42"/>
  <c r="I47" i="42"/>
  <c r="I56" i="42"/>
  <c r="K103" i="42"/>
  <c r="K39" i="42"/>
  <c r="K73" i="42"/>
  <c r="K44" i="42"/>
  <c r="K49" i="42"/>
  <c r="K47" i="42"/>
  <c r="K56" i="42"/>
  <c r="M103" i="42"/>
  <c r="M39" i="42"/>
  <c r="M73" i="42"/>
  <c r="M44" i="42"/>
  <c r="M49" i="42"/>
  <c r="M47" i="42"/>
  <c r="M56" i="42"/>
  <c r="O103" i="42"/>
  <c r="O39" i="42"/>
  <c r="O73" i="42"/>
  <c r="O44" i="42"/>
  <c r="O49" i="42"/>
  <c r="O47" i="42"/>
  <c r="O56" i="42"/>
  <c r="I93" i="42"/>
  <c r="K93" i="42"/>
  <c r="M93" i="42"/>
  <c r="O93" i="42"/>
  <c r="P106" i="42" l="1"/>
  <c r="P123" i="42"/>
  <c r="P38" i="42"/>
  <c r="S106" i="42"/>
  <c r="R106" i="42"/>
  <c r="Q106" i="42"/>
  <c r="R38" i="42"/>
  <c r="Q38" i="42"/>
  <c r="S38" i="42"/>
  <c r="Q123" i="42"/>
  <c r="R123" i="42"/>
  <c r="Q105" i="42"/>
  <c r="S123" i="42"/>
  <c r="P77" i="42"/>
  <c r="P87" i="42"/>
  <c r="R66" i="42"/>
  <c r="P115" i="42"/>
  <c r="S77" i="42"/>
  <c r="R77" i="42"/>
  <c r="Q77" i="42"/>
  <c r="R115" i="42"/>
  <c r="Q115" i="42"/>
  <c r="S115" i="42"/>
  <c r="R105" i="42"/>
  <c r="P105" i="42"/>
  <c r="S105" i="42"/>
  <c r="Q114" i="42"/>
  <c r="Q87" i="42"/>
  <c r="S66" i="42"/>
  <c r="Q66" i="42"/>
  <c r="P97" i="42"/>
  <c r="P66" i="42"/>
  <c r="Q97" i="42"/>
  <c r="S97" i="42"/>
  <c r="R97" i="42"/>
  <c r="R87" i="42"/>
  <c r="S87" i="42"/>
  <c r="P65" i="42"/>
  <c r="S114" i="42"/>
  <c r="P114" i="42"/>
  <c r="R114" i="42"/>
  <c r="P96" i="42"/>
  <c r="Q65" i="42"/>
  <c r="S65" i="42"/>
  <c r="R65" i="42"/>
  <c r="S96" i="42"/>
  <c r="Q96" i="42"/>
  <c r="R96" i="42"/>
  <c r="Q104" i="42"/>
  <c r="P95" i="42"/>
  <c r="R140" i="42"/>
  <c r="P149" i="42"/>
  <c r="Q153" i="42"/>
  <c r="P94" i="42"/>
  <c r="P72" i="42"/>
  <c r="P122" i="42"/>
  <c r="P140" i="42"/>
  <c r="Q140" i="42"/>
  <c r="S140" i="42"/>
  <c r="S122" i="42"/>
  <c r="R122" i="42"/>
  <c r="Q122" i="42"/>
  <c r="Q95" i="42"/>
  <c r="S95" i="42"/>
  <c r="R95" i="42"/>
  <c r="Q72" i="42"/>
  <c r="S72" i="42"/>
  <c r="R72" i="42"/>
  <c r="S104" i="42"/>
  <c r="Q82" i="42"/>
  <c r="P104" i="42"/>
  <c r="R104" i="42"/>
  <c r="Q154" i="42"/>
  <c r="S94" i="42"/>
  <c r="R94" i="42"/>
  <c r="Q94" i="42"/>
  <c r="P82" i="42"/>
  <c r="R153" i="42"/>
  <c r="R149" i="42"/>
  <c r="P154" i="42"/>
  <c r="S154" i="42"/>
  <c r="R154" i="42"/>
  <c r="Q52" i="42"/>
  <c r="P153" i="42"/>
  <c r="S153" i="42"/>
  <c r="P147" i="42"/>
  <c r="P148" i="42"/>
  <c r="S82" i="42"/>
  <c r="R82" i="42"/>
  <c r="P70" i="42"/>
  <c r="S121" i="42"/>
  <c r="Q149" i="42"/>
  <c r="S151" i="42"/>
  <c r="P121" i="42"/>
  <c r="Q46" i="42"/>
  <c r="S149" i="42"/>
  <c r="R49" i="42"/>
  <c r="R47" i="42"/>
  <c r="S44" i="42"/>
  <c r="R147" i="42"/>
  <c r="Q147" i="42"/>
  <c r="S46" i="42"/>
  <c r="R58" i="42"/>
  <c r="S147" i="42"/>
  <c r="S71" i="42"/>
  <c r="R136" i="42"/>
  <c r="S52" i="42"/>
  <c r="R61" i="42"/>
  <c r="P58" i="42"/>
  <c r="P71" i="42"/>
  <c r="R148" i="42"/>
  <c r="Q151" i="42"/>
  <c r="Q121" i="42"/>
  <c r="R71" i="42"/>
  <c r="P56" i="42"/>
  <c r="P49" i="42"/>
  <c r="R121" i="42"/>
  <c r="Q148" i="42"/>
  <c r="Q70" i="42"/>
  <c r="Q71" i="42"/>
  <c r="P151" i="42"/>
  <c r="R46" i="42"/>
  <c r="S73" i="42"/>
  <c r="R103" i="42"/>
  <c r="S136" i="42"/>
  <c r="Q58" i="42"/>
  <c r="R70" i="42"/>
  <c r="S103" i="42"/>
  <c r="S70" i="42"/>
  <c r="P52" i="42"/>
  <c r="R151" i="42"/>
  <c r="P46" i="42"/>
  <c r="Q78" i="42"/>
  <c r="S129" i="42"/>
  <c r="R50" i="42"/>
  <c r="R40" i="42"/>
  <c r="Q136" i="42"/>
  <c r="S58" i="42"/>
  <c r="S148" i="42"/>
  <c r="R52" i="42"/>
  <c r="S56" i="42"/>
  <c r="P61" i="42"/>
  <c r="P44" i="42"/>
  <c r="S47" i="42"/>
  <c r="S50" i="42"/>
  <c r="S40" i="42"/>
  <c r="Q61" i="42"/>
  <c r="S61" i="42"/>
  <c r="Q60" i="42"/>
  <c r="R56" i="42"/>
  <c r="P47" i="42"/>
  <c r="R78" i="42"/>
  <c r="R60" i="42"/>
  <c r="Q129" i="42"/>
  <c r="P50" i="42"/>
  <c r="P40" i="42"/>
  <c r="P78" i="42"/>
  <c r="P60" i="42"/>
  <c r="R93" i="42"/>
  <c r="R44" i="42"/>
  <c r="Q49" i="42"/>
  <c r="S78" i="42"/>
  <c r="S60" i="42"/>
  <c r="R129" i="42"/>
  <c r="Q50" i="42"/>
  <c r="Q40" i="42"/>
  <c r="P136" i="42"/>
  <c r="Q47" i="42"/>
  <c r="P129" i="42"/>
  <c r="Q56" i="42"/>
  <c r="Q44" i="42"/>
  <c r="S49" i="42"/>
  <c r="S39" i="42"/>
  <c r="P93" i="42"/>
  <c r="P73" i="42"/>
  <c r="Q73" i="42"/>
  <c r="P39" i="42"/>
  <c r="R73" i="42"/>
  <c r="Q39" i="42"/>
  <c r="P103" i="42"/>
  <c r="R39" i="42"/>
  <c r="Q103" i="42"/>
  <c r="S93" i="42"/>
  <c r="Q93" i="42"/>
  <c r="I59" i="42"/>
  <c r="K59" i="42"/>
  <c r="M59" i="42"/>
  <c r="O59" i="42"/>
  <c r="O3" i="42"/>
  <c r="O100" i="42"/>
  <c r="O111" i="42"/>
  <c r="O127" i="42"/>
  <c r="O155" i="42"/>
  <c r="O31" i="42"/>
  <c r="O4" i="42"/>
  <c r="O137" i="42"/>
  <c r="O133" i="42"/>
  <c r="O11" i="42"/>
  <c r="O8" i="42"/>
  <c r="O112" i="42"/>
  <c r="O20" i="42"/>
  <c r="O67" i="42"/>
  <c r="O36" i="42"/>
  <c r="O63" i="42"/>
  <c r="O69" i="42"/>
  <c r="O64" i="42"/>
  <c r="O83" i="42"/>
  <c r="O113" i="42"/>
  <c r="O89" i="42"/>
  <c r="O84" i="42"/>
  <c r="O9" i="42"/>
  <c r="O32" i="42"/>
  <c r="O85" i="42"/>
  <c r="O5" i="42"/>
  <c r="O90" i="42"/>
  <c r="O42" i="42"/>
  <c r="O13" i="42"/>
  <c r="O101" i="42"/>
  <c r="O17" i="42"/>
  <c r="O10" i="42"/>
  <c r="O120" i="42"/>
  <c r="O91" i="42"/>
  <c r="O86" i="42"/>
  <c r="O128" i="42"/>
  <c r="O92" i="42"/>
  <c r="O76" i="42"/>
  <c r="O134" i="42"/>
  <c r="O41" i="42"/>
  <c r="O12" i="42"/>
  <c r="O22" i="42"/>
  <c r="O19" i="42"/>
  <c r="O7" i="42"/>
  <c r="O15" i="42"/>
  <c r="O54" i="42"/>
  <c r="O57" i="42"/>
  <c r="O143" i="42"/>
  <c r="O6" i="42"/>
  <c r="O68" i="42"/>
  <c r="O144" i="42"/>
  <c r="O102" i="42"/>
  <c r="O18" i="42"/>
  <c r="O53" i="42"/>
  <c r="O55" i="42"/>
  <c r="O23" i="42"/>
  <c r="O138" i="42"/>
  <c r="O33" i="42"/>
  <c r="O139" i="42"/>
  <c r="O37" i="42"/>
  <c r="O51" i="42"/>
  <c r="O29" i="42"/>
  <c r="O145" i="42"/>
  <c r="O34" i="42"/>
  <c r="O156" i="42"/>
  <c r="O35" i="42"/>
  <c r="O157" i="42"/>
  <c r="O74" i="42"/>
  <c r="O14" i="42"/>
  <c r="O16" i="42"/>
  <c r="O135" i="42"/>
  <c r="O26" i="42"/>
  <c r="O79" i="42"/>
  <c r="O48" i="42"/>
  <c r="O80" i="42"/>
  <c r="O24" i="42"/>
  <c r="O28" i="42"/>
  <c r="O152" i="42"/>
  <c r="O30" i="42"/>
  <c r="O45" i="42"/>
  <c r="O25" i="42"/>
  <c r="O43" i="42"/>
  <c r="O21" i="42"/>
  <c r="O27" i="42"/>
  <c r="O146" i="42"/>
  <c r="O81" i="42"/>
  <c r="O150" i="42"/>
  <c r="M3" i="42"/>
  <c r="M100" i="42"/>
  <c r="M111" i="42"/>
  <c r="M127" i="42"/>
  <c r="M155" i="42"/>
  <c r="M31" i="42"/>
  <c r="M4" i="42"/>
  <c r="M137" i="42"/>
  <c r="M133" i="42"/>
  <c r="M11" i="42"/>
  <c r="M8" i="42"/>
  <c r="M112" i="42"/>
  <c r="M20" i="42"/>
  <c r="M67" i="42"/>
  <c r="M36" i="42"/>
  <c r="M63" i="42"/>
  <c r="M69" i="42"/>
  <c r="M64" i="42"/>
  <c r="M83" i="42"/>
  <c r="M113" i="42"/>
  <c r="M89" i="42"/>
  <c r="M84" i="42"/>
  <c r="M9" i="42"/>
  <c r="M32" i="42"/>
  <c r="M85" i="42"/>
  <c r="M5" i="42"/>
  <c r="M90" i="42"/>
  <c r="M42" i="42"/>
  <c r="M13" i="42"/>
  <c r="M101" i="42"/>
  <c r="M17" i="42"/>
  <c r="M10" i="42"/>
  <c r="M120" i="42"/>
  <c r="M91" i="42"/>
  <c r="M86" i="42"/>
  <c r="M128" i="42"/>
  <c r="M92" i="42"/>
  <c r="M76" i="42"/>
  <c r="M134" i="42"/>
  <c r="M41" i="42"/>
  <c r="M12" i="42"/>
  <c r="M22" i="42"/>
  <c r="M19" i="42"/>
  <c r="M7" i="42"/>
  <c r="M15" i="42"/>
  <c r="M54" i="42"/>
  <c r="M57" i="42"/>
  <c r="M143" i="42"/>
  <c r="M6" i="42"/>
  <c r="M68" i="42"/>
  <c r="M144" i="42"/>
  <c r="M102" i="42"/>
  <c r="M18" i="42"/>
  <c r="M53" i="42"/>
  <c r="M55" i="42"/>
  <c r="M23" i="42"/>
  <c r="M138" i="42"/>
  <c r="M33" i="42"/>
  <c r="M139" i="42"/>
  <c r="M37" i="42"/>
  <c r="M51" i="42"/>
  <c r="M29" i="42"/>
  <c r="M145" i="42"/>
  <c r="M34" i="42"/>
  <c r="M156" i="42"/>
  <c r="M35" i="42"/>
  <c r="M157" i="42"/>
  <c r="M74" i="42"/>
  <c r="M14" i="42"/>
  <c r="M16" i="42"/>
  <c r="M135" i="42"/>
  <c r="M26" i="42"/>
  <c r="M79" i="42"/>
  <c r="M48" i="42"/>
  <c r="M80" i="42"/>
  <c r="M24" i="42"/>
  <c r="M28" i="42"/>
  <c r="M152" i="42"/>
  <c r="M30" i="42"/>
  <c r="M45" i="42"/>
  <c r="M25" i="42"/>
  <c r="M43" i="42"/>
  <c r="M21" i="42"/>
  <c r="M27" i="42"/>
  <c r="M146" i="42"/>
  <c r="M81" i="42"/>
  <c r="M150" i="42"/>
  <c r="K3" i="42"/>
  <c r="K100" i="42"/>
  <c r="K111" i="42"/>
  <c r="K127" i="42"/>
  <c r="K155" i="42"/>
  <c r="K31" i="42"/>
  <c r="K4" i="42"/>
  <c r="K137" i="42"/>
  <c r="K133" i="42"/>
  <c r="K11" i="42"/>
  <c r="K8" i="42"/>
  <c r="K112" i="42"/>
  <c r="K20" i="42"/>
  <c r="K67" i="42"/>
  <c r="K36" i="42"/>
  <c r="K63" i="42"/>
  <c r="K69" i="42"/>
  <c r="K64" i="42"/>
  <c r="K83" i="42"/>
  <c r="K113" i="42"/>
  <c r="K89" i="42"/>
  <c r="K84" i="42"/>
  <c r="K9" i="42"/>
  <c r="K32" i="42"/>
  <c r="K85" i="42"/>
  <c r="K5" i="42"/>
  <c r="K90" i="42"/>
  <c r="K42" i="42"/>
  <c r="K13" i="42"/>
  <c r="K101" i="42"/>
  <c r="K17" i="42"/>
  <c r="K10" i="42"/>
  <c r="K120" i="42"/>
  <c r="K91" i="42"/>
  <c r="K86" i="42"/>
  <c r="K128" i="42"/>
  <c r="K92" i="42"/>
  <c r="K76" i="42"/>
  <c r="K134" i="42"/>
  <c r="K41" i="42"/>
  <c r="K12" i="42"/>
  <c r="K22" i="42"/>
  <c r="K19" i="42"/>
  <c r="K7" i="42"/>
  <c r="K15" i="42"/>
  <c r="K54" i="42"/>
  <c r="K57" i="42"/>
  <c r="K143" i="42"/>
  <c r="K6" i="42"/>
  <c r="K68" i="42"/>
  <c r="K144" i="42"/>
  <c r="K102" i="42"/>
  <c r="K18" i="42"/>
  <c r="K53" i="42"/>
  <c r="K55" i="42"/>
  <c r="K23" i="42"/>
  <c r="K138" i="42"/>
  <c r="K33" i="42"/>
  <c r="K139" i="42"/>
  <c r="K37" i="42"/>
  <c r="K51" i="42"/>
  <c r="K29" i="42"/>
  <c r="K145" i="42"/>
  <c r="K34" i="42"/>
  <c r="K156" i="42"/>
  <c r="K35" i="42"/>
  <c r="K157" i="42"/>
  <c r="K74" i="42"/>
  <c r="K14" i="42"/>
  <c r="K16" i="42"/>
  <c r="K135" i="42"/>
  <c r="K26" i="42"/>
  <c r="K79" i="42"/>
  <c r="K48" i="42"/>
  <c r="K80" i="42"/>
  <c r="K24" i="42"/>
  <c r="K28" i="42"/>
  <c r="K152" i="42"/>
  <c r="K30" i="42"/>
  <c r="K45" i="42"/>
  <c r="K25" i="42"/>
  <c r="K43" i="42"/>
  <c r="K21" i="42"/>
  <c r="K27" i="42"/>
  <c r="K146" i="42"/>
  <c r="K81" i="42"/>
  <c r="K150" i="42"/>
  <c r="I100" i="42"/>
  <c r="I111" i="42"/>
  <c r="I127" i="42"/>
  <c r="I155" i="42"/>
  <c r="I31" i="42"/>
  <c r="I4" i="42"/>
  <c r="I137" i="42"/>
  <c r="I133" i="42"/>
  <c r="I11" i="42"/>
  <c r="I8" i="42"/>
  <c r="I112" i="42"/>
  <c r="I20" i="42"/>
  <c r="I67" i="42"/>
  <c r="I36" i="42"/>
  <c r="I63" i="42"/>
  <c r="I69" i="42"/>
  <c r="I64" i="42"/>
  <c r="I83" i="42"/>
  <c r="I113" i="42"/>
  <c r="I89" i="42"/>
  <c r="I84" i="42"/>
  <c r="I9" i="42"/>
  <c r="I32" i="42"/>
  <c r="I85" i="42"/>
  <c r="I5" i="42"/>
  <c r="I90" i="42"/>
  <c r="I42" i="42"/>
  <c r="I13" i="42"/>
  <c r="I101" i="42"/>
  <c r="I17" i="42"/>
  <c r="I10" i="42"/>
  <c r="I120" i="42"/>
  <c r="I91" i="42"/>
  <c r="I86" i="42"/>
  <c r="I128" i="42"/>
  <c r="I92" i="42"/>
  <c r="I76" i="42"/>
  <c r="I134" i="42"/>
  <c r="I41" i="42"/>
  <c r="I12" i="42"/>
  <c r="I22" i="42"/>
  <c r="I19" i="42"/>
  <c r="I7" i="42"/>
  <c r="I15" i="42"/>
  <c r="I54" i="42"/>
  <c r="I57" i="42"/>
  <c r="I143" i="42"/>
  <c r="I6" i="42"/>
  <c r="I68" i="42"/>
  <c r="I144" i="42"/>
  <c r="I102" i="42"/>
  <c r="I18" i="42"/>
  <c r="I53" i="42"/>
  <c r="I55" i="42"/>
  <c r="I23" i="42"/>
  <c r="I138" i="42"/>
  <c r="I33" i="42"/>
  <c r="I139" i="42"/>
  <c r="I37" i="42"/>
  <c r="I51" i="42"/>
  <c r="I29" i="42"/>
  <c r="I145" i="42"/>
  <c r="I34" i="42"/>
  <c r="I156" i="42"/>
  <c r="I35" i="42"/>
  <c r="I157" i="42"/>
  <c r="I74" i="42"/>
  <c r="I14" i="42"/>
  <c r="I16" i="42"/>
  <c r="I135" i="42"/>
  <c r="I26" i="42"/>
  <c r="I79" i="42"/>
  <c r="I48" i="42"/>
  <c r="I80" i="42"/>
  <c r="I24" i="42"/>
  <c r="I28" i="42"/>
  <c r="I152" i="42"/>
  <c r="I30" i="42"/>
  <c r="I45" i="42"/>
  <c r="I25" i="42"/>
  <c r="I43" i="42"/>
  <c r="I21" i="42"/>
  <c r="I27" i="42"/>
  <c r="I146" i="42"/>
  <c r="I81" i="42"/>
  <c r="I150" i="42"/>
  <c r="I3" i="42"/>
  <c r="Q59" i="42" l="1"/>
  <c r="R59" i="42"/>
  <c r="S59" i="42"/>
  <c r="P59" i="42"/>
  <c r="S146" i="42"/>
  <c r="R146" i="42"/>
  <c r="Q146" i="42"/>
  <c r="P146" i="42"/>
  <c r="S28" i="42"/>
  <c r="R28" i="42"/>
  <c r="Q28" i="42"/>
  <c r="P28" i="42"/>
  <c r="S14" i="42"/>
  <c r="Q14" i="42"/>
  <c r="R14" i="42"/>
  <c r="P14" i="42"/>
  <c r="S156" i="42"/>
  <c r="Q156" i="42"/>
  <c r="R156" i="42"/>
  <c r="P156" i="42"/>
  <c r="S138" i="42"/>
  <c r="Q138" i="42"/>
  <c r="R138" i="42"/>
  <c r="P138" i="42"/>
  <c r="S6" i="42"/>
  <c r="Q6" i="42"/>
  <c r="R6" i="42"/>
  <c r="P6" i="42"/>
  <c r="S12" i="42"/>
  <c r="Q12" i="42"/>
  <c r="R12" i="42"/>
  <c r="P12" i="42"/>
  <c r="S120" i="42"/>
  <c r="Q120" i="42"/>
  <c r="R120" i="42"/>
  <c r="P120" i="42"/>
  <c r="S85" i="42"/>
  <c r="Q85" i="42"/>
  <c r="R85" i="42"/>
  <c r="P85" i="42"/>
  <c r="S69" i="42"/>
  <c r="Q69" i="42"/>
  <c r="R69" i="42"/>
  <c r="P69" i="42"/>
  <c r="S31" i="42"/>
  <c r="R31" i="42"/>
  <c r="Q31" i="42"/>
  <c r="P31" i="42"/>
  <c r="S150" i="42"/>
  <c r="R150" i="42"/>
  <c r="Q150" i="42"/>
  <c r="P150" i="42"/>
  <c r="S24" i="42"/>
  <c r="R24" i="42"/>
  <c r="Q24" i="42"/>
  <c r="P24" i="42"/>
  <c r="S34" i="42"/>
  <c r="R34" i="42"/>
  <c r="P34" i="42"/>
  <c r="Q34" i="42"/>
  <c r="S23" i="42"/>
  <c r="R23" i="42"/>
  <c r="Q23" i="42"/>
  <c r="P23" i="42"/>
  <c r="S143" i="42"/>
  <c r="R143" i="42"/>
  <c r="Q143" i="42"/>
  <c r="P143" i="42"/>
  <c r="S41" i="42"/>
  <c r="R41" i="42"/>
  <c r="Q41" i="42"/>
  <c r="P41" i="42"/>
  <c r="S10" i="42"/>
  <c r="R10" i="42"/>
  <c r="P10" i="42"/>
  <c r="Q10" i="42"/>
  <c r="S32" i="42"/>
  <c r="R32" i="42"/>
  <c r="Q32" i="42"/>
  <c r="P32" i="42"/>
  <c r="S27" i="42"/>
  <c r="R27" i="42"/>
  <c r="Q27" i="42"/>
  <c r="P27" i="42"/>
  <c r="S80" i="42"/>
  <c r="R80" i="42"/>
  <c r="Q80" i="42"/>
  <c r="P80" i="42"/>
  <c r="S145" i="42"/>
  <c r="R145" i="42"/>
  <c r="P145" i="42"/>
  <c r="Q145" i="42"/>
  <c r="S55" i="42"/>
  <c r="R55" i="42"/>
  <c r="Q55" i="42"/>
  <c r="P55" i="42"/>
  <c r="S57" i="42"/>
  <c r="R57" i="42"/>
  <c r="Q57" i="42"/>
  <c r="P57" i="42"/>
  <c r="S134" i="42"/>
  <c r="R134" i="42"/>
  <c r="Q134" i="42"/>
  <c r="P134" i="42"/>
  <c r="S17" i="42"/>
  <c r="R17" i="42"/>
  <c r="P17" i="42"/>
  <c r="Q17" i="42"/>
  <c r="S9" i="42"/>
  <c r="R9" i="42"/>
  <c r="Q9" i="42"/>
  <c r="P9" i="42"/>
  <c r="S21" i="42"/>
  <c r="R21" i="42"/>
  <c r="Q21" i="42"/>
  <c r="P21" i="42"/>
  <c r="S48" i="42"/>
  <c r="R48" i="42"/>
  <c r="Q48" i="42"/>
  <c r="P48" i="42"/>
  <c r="S29" i="42"/>
  <c r="R29" i="42"/>
  <c r="P29" i="42"/>
  <c r="Q29" i="42"/>
  <c r="S53" i="42"/>
  <c r="R53" i="42"/>
  <c r="P53" i="42"/>
  <c r="Q53" i="42"/>
  <c r="S54" i="42"/>
  <c r="R54" i="42"/>
  <c r="Q54" i="42"/>
  <c r="P54" i="42"/>
  <c r="S76" i="42"/>
  <c r="R76" i="42"/>
  <c r="Q76" i="42"/>
  <c r="P76" i="42"/>
  <c r="S101" i="42"/>
  <c r="R101" i="42"/>
  <c r="P101" i="42"/>
  <c r="Q101" i="42"/>
  <c r="S84" i="42"/>
  <c r="R84" i="42"/>
  <c r="P84" i="42"/>
  <c r="Q84" i="42"/>
  <c r="S112" i="42"/>
  <c r="R112" i="42"/>
  <c r="P112" i="42"/>
  <c r="Q112" i="42"/>
  <c r="S133" i="42"/>
  <c r="R133" i="42"/>
  <c r="P133" i="42"/>
  <c r="Q133" i="42"/>
  <c r="S79" i="42"/>
  <c r="R79" i="42"/>
  <c r="Q79" i="42"/>
  <c r="P79" i="42"/>
  <c r="S51" i="42"/>
  <c r="R51" i="42"/>
  <c r="Q51" i="42"/>
  <c r="P51" i="42"/>
  <c r="S18" i="42"/>
  <c r="R18" i="42"/>
  <c r="Q18" i="42"/>
  <c r="P18" i="42"/>
  <c r="S15" i="42"/>
  <c r="R15" i="42"/>
  <c r="Q15" i="42"/>
  <c r="P15" i="42"/>
  <c r="S92" i="42"/>
  <c r="R92" i="42"/>
  <c r="Q92" i="42"/>
  <c r="P92" i="42"/>
  <c r="S13" i="42"/>
  <c r="R13" i="42"/>
  <c r="Q13" i="42"/>
  <c r="P13" i="42"/>
  <c r="S89" i="42"/>
  <c r="R89" i="42"/>
  <c r="Q89" i="42"/>
  <c r="P89" i="42"/>
  <c r="S64" i="42"/>
  <c r="R64" i="42"/>
  <c r="Q64" i="42"/>
  <c r="P64" i="42"/>
  <c r="S63" i="42"/>
  <c r="R63" i="42"/>
  <c r="Q63" i="42"/>
  <c r="P63" i="42"/>
  <c r="S8" i="42"/>
  <c r="R8" i="42"/>
  <c r="Q8" i="42"/>
  <c r="P8" i="42"/>
  <c r="S137" i="42"/>
  <c r="R137" i="42"/>
  <c r="Q137" i="42"/>
  <c r="P137" i="42"/>
  <c r="S127" i="42"/>
  <c r="R127" i="42"/>
  <c r="Q127" i="42"/>
  <c r="P127" i="42"/>
  <c r="S81" i="42"/>
  <c r="R81" i="42"/>
  <c r="Q81" i="42"/>
  <c r="P81" i="42"/>
  <c r="S43" i="42"/>
  <c r="R43" i="42"/>
  <c r="Q43" i="42"/>
  <c r="P43" i="42"/>
  <c r="S26" i="42"/>
  <c r="R26" i="42"/>
  <c r="Q26" i="42"/>
  <c r="P26" i="42"/>
  <c r="S74" i="42"/>
  <c r="R74" i="42"/>
  <c r="Q74" i="42"/>
  <c r="P74" i="42"/>
  <c r="S37" i="42"/>
  <c r="R37" i="42"/>
  <c r="Q37" i="42"/>
  <c r="P37" i="42"/>
  <c r="S102" i="42"/>
  <c r="R102" i="42"/>
  <c r="Q102" i="42"/>
  <c r="P102" i="42"/>
  <c r="S7" i="42"/>
  <c r="R7" i="42"/>
  <c r="Q7" i="42"/>
  <c r="P7" i="42"/>
  <c r="S128" i="42"/>
  <c r="R128" i="42"/>
  <c r="Q128" i="42"/>
  <c r="P128" i="42"/>
  <c r="S42" i="42"/>
  <c r="R42" i="42"/>
  <c r="Q42" i="42"/>
  <c r="P42" i="42"/>
  <c r="S113" i="42"/>
  <c r="R113" i="42"/>
  <c r="Q113" i="42"/>
  <c r="P113" i="42"/>
  <c r="S83" i="42"/>
  <c r="R83" i="42"/>
  <c r="Q83" i="42"/>
  <c r="P83" i="42"/>
  <c r="S36" i="42"/>
  <c r="R36" i="42"/>
  <c r="Q36" i="42"/>
  <c r="P36" i="42"/>
  <c r="S20" i="42"/>
  <c r="R20" i="42"/>
  <c r="Q20" i="42"/>
  <c r="P20" i="42"/>
  <c r="S11" i="42"/>
  <c r="R11" i="42"/>
  <c r="Q11" i="42"/>
  <c r="P11" i="42"/>
  <c r="S3" i="42"/>
  <c r="R3" i="42"/>
  <c r="Q3" i="42"/>
  <c r="P3" i="42"/>
  <c r="S25" i="42"/>
  <c r="R25" i="42"/>
  <c r="P25" i="42"/>
  <c r="Q25" i="42"/>
  <c r="S30" i="42"/>
  <c r="R30" i="42"/>
  <c r="P30" i="42"/>
  <c r="Q30" i="42"/>
  <c r="S135" i="42"/>
  <c r="R135" i="42"/>
  <c r="P135" i="42"/>
  <c r="Q135" i="42"/>
  <c r="S157" i="42"/>
  <c r="R157" i="42"/>
  <c r="P157" i="42"/>
  <c r="Q157" i="42"/>
  <c r="S139" i="42"/>
  <c r="R139" i="42"/>
  <c r="P139" i="42"/>
  <c r="Q139" i="42"/>
  <c r="S144" i="42"/>
  <c r="R144" i="42"/>
  <c r="P144" i="42"/>
  <c r="Q144" i="42"/>
  <c r="S19" i="42"/>
  <c r="R19" i="42"/>
  <c r="P19" i="42"/>
  <c r="Q19" i="42"/>
  <c r="S86" i="42"/>
  <c r="R86" i="42"/>
  <c r="P86" i="42"/>
  <c r="Q86" i="42"/>
  <c r="S90" i="42"/>
  <c r="R90" i="42"/>
  <c r="P90" i="42"/>
  <c r="Q90" i="42"/>
  <c r="S67" i="42"/>
  <c r="R67" i="42"/>
  <c r="P67" i="42"/>
  <c r="Q67" i="42"/>
  <c r="S4" i="42"/>
  <c r="R4" i="42"/>
  <c r="P4" i="42"/>
  <c r="Q4" i="42"/>
  <c r="S155" i="42"/>
  <c r="R155" i="42"/>
  <c r="P155" i="42"/>
  <c r="Q155" i="42"/>
  <c r="S111" i="42"/>
  <c r="R111" i="42"/>
  <c r="Q111" i="42"/>
  <c r="P111" i="42"/>
  <c r="S45" i="42"/>
  <c r="R45" i="42"/>
  <c r="Q45" i="42"/>
  <c r="P45" i="42"/>
  <c r="S152" i="42"/>
  <c r="R152" i="42"/>
  <c r="Q152" i="42"/>
  <c r="P152" i="42"/>
  <c r="S16" i="42"/>
  <c r="R16" i="42"/>
  <c r="Q16" i="42"/>
  <c r="P16" i="42"/>
  <c r="S35" i="42"/>
  <c r="R35" i="42"/>
  <c r="Q35" i="42"/>
  <c r="P35" i="42"/>
  <c r="S33" i="42"/>
  <c r="R33" i="42"/>
  <c r="Q33" i="42"/>
  <c r="P33" i="42"/>
  <c r="S68" i="42"/>
  <c r="R68" i="42"/>
  <c r="Q68" i="42"/>
  <c r="P68" i="42"/>
  <c r="S22" i="42"/>
  <c r="R22" i="42"/>
  <c r="Q22" i="42"/>
  <c r="P22" i="42"/>
  <c r="S91" i="42"/>
  <c r="R91" i="42"/>
  <c r="Q91" i="42"/>
  <c r="P91" i="42"/>
  <c r="S5" i="42"/>
  <c r="R5" i="42"/>
  <c r="Q5" i="42"/>
  <c r="P5" i="42"/>
  <c r="S100" i="42"/>
  <c r="R100" i="42"/>
  <c r="Q100" i="42"/>
  <c r="P100" i="4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<sst xmlns="http://schemas.openxmlformats.org/spreadsheetml/2006/main" count="778" uniqueCount="366">
  <si>
    <t>Categoria</t>
  </si>
  <si>
    <t>Posición</t>
  </si>
  <si>
    <t>Puntaje</t>
  </si>
  <si>
    <t>Masculino</t>
  </si>
  <si>
    <t>Menores B 12-13</t>
  </si>
  <si>
    <t>Menores A 14-15</t>
  </si>
  <si>
    <t>Junior A</t>
  </si>
  <si>
    <t>B-25-29</t>
  </si>
  <si>
    <t>Club Triatlon UC</t>
  </si>
  <si>
    <t>Género</t>
  </si>
  <si>
    <t>Apellido Paterno</t>
  </si>
  <si>
    <t>Apellido Materno</t>
  </si>
  <si>
    <t>Sebastián</t>
  </si>
  <si>
    <t>Club</t>
  </si>
  <si>
    <t>Pacheco</t>
  </si>
  <si>
    <t>Maklouf</t>
  </si>
  <si>
    <t>Maximiliano</t>
  </si>
  <si>
    <t>Correa</t>
  </si>
  <si>
    <t>Antonio</t>
  </si>
  <si>
    <t>Contreras</t>
  </si>
  <si>
    <t>Torres</t>
  </si>
  <si>
    <t>Miller</t>
  </si>
  <si>
    <t>Vargas</t>
  </si>
  <si>
    <t>Cortes</t>
  </si>
  <si>
    <t>Peralta</t>
  </si>
  <si>
    <t>Fuentes</t>
  </si>
  <si>
    <t>Davila</t>
  </si>
  <si>
    <t>Herrera</t>
  </si>
  <si>
    <t>Jorquera</t>
  </si>
  <si>
    <t>Rodrigo</t>
  </si>
  <si>
    <t>Nicholas</t>
  </si>
  <si>
    <t>Jorge</t>
  </si>
  <si>
    <t>Carlos</t>
  </si>
  <si>
    <t>Cristobal</t>
  </si>
  <si>
    <t>Muñoz</t>
  </si>
  <si>
    <t>Nicolas</t>
  </si>
  <si>
    <t>Sanchez</t>
  </si>
  <si>
    <t>Diego</t>
  </si>
  <si>
    <t>Garcia</t>
  </si>
  <si>
    <t>Francisco</t>
  </si>
  <si>
    <t>Alejandro</t>
  </si>
  <si>
    <t>Rojas</t>
  </si>
  <si>
    <t>Martinez</t>
  </si>
  <si>
    <t>Miguel</t>
  </si>
  <si>
    <t>Ian</t>
  </si>
  <si>
    <t>Fernando</t>
  </si>
  <si>
    <t>Gonzalo</t>
  </si>
  <si>
    <t>Álvarez</t>
  </si>
  <si>
    <t>Raimundo</t>
  </si>
  <si>
    <t>Christian</t>
  </si>
  <si>
    <t>Cristian</t>
  </si>
  <si>
    <t>Miguel Angel</t>
  </si>
  <si>
    <t>Pablo</t>
  </si>
  <si>
    <t>Felipe</t>
  </si>
  <si>
    <t>Flores</t>
  </si>
  <si>
    <t>Jaime</t>
  </si>
  <si>
    <t>Castillo</t>
  </si>
  <si>
    <t>Araya</t>
  </si>
  <si>
    <t>Claudio</t>
  </si>
  <si>
    <t>Silva</t>
  </si>
  <si>
    <t>Gonzalez</t>
  </si>
  <si>
    <t>Fabian</t>
  </si>
  <si>
    <t>Valenzuela</t>
  </si>
  <si>
    <t>Henriquez</t>
  </si>
  <si>
    <t>Venegas</t>
  </si>
  <si>
    <t>Pavez</t>
  </si>
  <si>
    <t>Ignacio</t>
  </si>
  <si>
    <t>Barraza</t>
  </si>
  <si>
    <t>Marco</t>
  </si>
  <si>
    <t>Vásquez</t>
  </si>
  <si>
    <t>Hernández</t>
  </si>
  <si>
    <t>Gaspar</t>
  </si>
  <si>
    <t>Mateo</t>
  </si>
  <si>
    <t>Vicente</t>
  </si>
  <si>
    <t>Pino</t>
  </si>
  <si>
    <t>Matías</t>
  </si>
  <si>
    <t>Almonacid</t>
  </si>
  <si>
    <t>Oñate</t>
  </si>
  <si>
    <t>Zuñiga</t>
  </si>
  <si>
    <t>González</t>
  </si>
  <si>
    <t>Hector</t>
  </si>
  <si>
    <t>Carlos Patricio</t>
  </si>
  <si>
    <t>Christopher</t>
  </si>
  <si>
    <t>Joaquin</t>
  </si>
  <si>
    <t>Jonathan</t>
  </si>
  <si>
    <t>Luciano</t>
  </si>
  <si>
    <t>Juan Pablo</t>
  </si>
  <si>
    <t>Enrique Ignacio</t>
  </si>
  <si>
    <t>Martin</t>
  </si>
  <si>
    <t>Max</t>
  </si>
  <si>
    <t>Jose Tomas</t>
  </si>
  <si>
    <t>Escudero</t>
  </si>
  <si>
    <t>Huenteo</t>
  </si>
  <si>
    <t>Guzman</t>
  </si>
  <si>
    <t>Arroyo</t>
  </si>
  <si>
    <t>Troncoso</t>
  </si>
  <si>
    <t>Urrutia</t>
  </si>
  <si>
    <t>Rivera</t>
  </si>
  <si>
    <t>Rubio</t>
  </si>
  <si>
    <t>Lopez</t>
  </si>
  <si>
    <t>Cornejo</t>
  </si>
  <si>
    <t>Canals</t>
  </si>
  <si>
    <t>Espinoza</t>
  </si>
  <si>
    <t>Cerna</t>
  </si>
  <si>
    <t>Ortega</t>
  </si>
  <si>
    <t>Verdugo</t>
  </si>
  <si>
    <t>San Martin</t>
  </si>
  <si>
    <t>Parra</t>
  </si>
  <si>
    <t>Cabello</t>
  </si>
  <si>
    <t>Uribe</t>
  </si>
  <si>
    <t>Vasquez</t>
  </si>
  <si>
    <t>Opazo</t>
  </si>
  <si>
    <t>Roman</t>
  </si>
  <si>
    <t>Pau</t>
  </si>
  <si>
    <t>Reyes-Escatell</t>
  </si>
  <si>
    <t>Barckhahn</t>
  </si>
  <si>
    <t>Nicolás Daniel</t>
  </si>
  <si>
    <t>José Tomás</t>
  </si>
  <si>
    <t>Tomas</t>
  </si>
  <si>
    <t>Emilio Andrés</t>
  </si>
  <si>
    <t>Maximo</t>
  </si>
  <si>
    <t>Héctor Alejandro</t>
  </si>
  <si>
    <t>Chamorro</t>
  </si>
  <si>
    <t>Carreño</t>
  </si>
  <si>
    <t>Madain</t>
  </si>
  <si>
    <t>Callegari</t>
  </si>
  <si>
    <t>Soto</t>
  </si>
  <si>
    <t>Valli</t>
  </si>
  <si>
    <t>Bobadilla</t>
  </si>
  <si>
    <t>Cares</t>
  </si>
  <si>
    <t>A-20-24</t>
  </si>
  <si>
    <t>Agustin Ignacio</t>
  </si>
  <si>
    <t>Jaime Enrique</t>
  </si>
  <si>
    <t>Parada</t>
  </si>
  <si>
    <t>Segura</t>
  </si>
  <si>
    <t>Nombre</t>
  </si>
  <si>
    <t>Adam</t>
  </si>
  <si>
    <t>Meyer</t>
  </si>
  <si>
    <t>Javier Ignacio</t>
  </si>
  <si>
    <t>Arnaldo</t>
  </si>
  <si>
    <t>Bernardo</t>
  </si>
  <si>
    <t>Salvi</t>
  </si>
  <si>
    <t>Peña</t>
  </si>
  <si>
    <t>Benjamín Daniel</t>
  </si>
  <si>
    <t>Humberto Fernando</t>
  </si>
  <si>
    <t>Tomás José</t>
  </si>
  <si>
    <t>Anthony</t>
  </si>
  <si>
    <t>Olmos</t>
  </si>
  <si>
    <t>Jesus</t>
  </si>
  <si>
    <t>Echeverri</t>
  </si>
  <si>
    <t>Gustavo</t>
  </si>
  <si>
    <t>Gabriel Ignacio</t>
  </si>
  <si>
    <t>Nelson</t>
  </si>
  <si>
    <t>Núñez</t>
  </si>
  <si>
    <t>Marcelo</t>
  </si>
  <si>
    <t>Benito Enrique</t>
  </si>
  <si>
    <t>Boris</t>
  </si>
  <si>
    <t>Simón Dario</t>
  </si>
  <si>
    <t>Jacome</t>
  </si>
  <si>
    <t>Jonas</t>
  </si>
  <si>
    <t>Bastian</t>
  </si>
  <si>
    <t>Victor Marcelo</t>
  </si>
  <si>
    <t>Bezmalinovi</t>
  </si>
  <si>
    <t>Birkner</t>
  </si>
  <si>
    <t>Pineda</t>
  </si>
  <si>
    <t>Montoya</t>
  </si>
  <si>
    <t>Carmona</t>
  </si>
  <si>
    <t>Caviedes</t>
  </si>
  <si>
    <t>Rammsy</t>
  </si>
  <si>
    <t>Oyarce</t>
  </si>
  <si>
    <t>Coilla</t>
  </si>
  <si>
    <t>Lepin</t>
  </si>
  <si>
    <t>Warnier</t>
  </si>
  <si>
    <t>Planchon</t>
  </si>
  <si>
    <t>Cayupil</t>
  </si>
  <si>
    <t>Terreros</t>
  </si>
  <si>
    <t>Albarran</t>
  </si>
  <si>
    <t>Estay</t>
  </si>
  <si>
    <t>Alameda</t>
  </si>
  <si>
    <t>Schleef</t>
  </si>
  <si>
    <t>Díaz-Valdés</t>
  </si>
  <si>
    <t>Monrroy</t>
  </si>
  <si>
    <t>Rebolledo</t>
  </si>
  <si>
    <t>Posada</t>
  </si>
  <si>
    <t>Rueda</t>
  </si>
  <si>
    <t>Ahues</t>
  </si>
  <si>
    <t>Neculpan</t>
  </si>
  <si>
    <t>Andrade</t>
  </si>
  <si>
    <t>Lorca</t>
  </si>
  <si>
    <t>Rangel</t>
  </si>
  <si>
    <t>Ñamcuvilu</t>
  </si>
  <si>
    <t>Millan</t>
  </si>
  <si>
    <t>Abarza</t>
  </si>
  <si>
    <t>Hormazabal</t>
  </si>
  <si>
    <t>Pilar</t>
  </si>
  <si>
    <t>Gaete</t>
  </si>
  <si>
    <t>Del Pozo</t>
  </si>
  <si>
    <t>Velozo</t>
  </si>
  <si>
    <t>Carvajal</t>
  </si>
  <si>
    <t>C-30-34</t>
  </si>
  <si>
    <t>D-35-39</t>
  </si>
  <si>
    <t>G-50-54</t>
  </si>
  <si>
    <t>F-45-49</t>
  </si>
  <si>
    <t>E-40-44</t>
  </si>
  <si>
    <t>I-60-64</t>
  </si>
  <si>
    <t>H-55-59</t>
  </si>
  <si>
    <t>Duatlón HP RACE</t>
  </si>
  <si>
    <t>Agustín</t>
  </si>
  <si>
    <t>Agustin</t>
  </si>
  <si>
    <t>Damian</t>
  </si>
  <si>
    <t>Maedler</t>
  </si>
  <si>
    <t>Gael</t>
  </si>
  <si>
    <t>Carte</t>
  </si>
  <si>
    <t>Capote</t>
  </si>
  <si>
    <t>Bastias</t>
  </si>
  <si>
    <t>Barreau</t>
  </si>
  <si>
    <t>Fuenzalida</t>
  </si>
  <si>
    <t>Alonso</t>
  </si>
  <si>
    <t>Diego Ignacio</t>
  </si>
  <si>
    <t>Nils</t>
  </si>
  <si>
    <t>Viel</t>
  </si>
  <si>
    <t>Padilla</t>
  </si>
  <si>
    <t>Holmgren</t>
  </si>
  <si>
    <t>Acevedo</t>
  </si>
  <si>
    <t>Rocha</t>
  </si>
  <si>
    <t>N°</t>
  </si>
  <si>
    <t>Barrios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</si>
  <si>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</si>
  <si>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</si>
  <si>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</si>
  <si>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</si>
  <si>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</si>
  <si>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</si>
  <si>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</si>
  <si>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Puntaje 3 mejores carreras</t>
  </si>
  <si>
    <t>Puntaje 4 mejores carreras</t>
  </si>
  <si>
    <t>Cantidad de competencias</t>
  </si>
  <si>
    <t>Guillermo</t>
  </si>
  <si>
    <t>Castellucci</t>
  </si>
  <si>
    <t>Menores C 10-11</t>
  </si>
  <si>
    <t>Duatlón HP RACE 2da Fecha</t>
  </si>
  <si>
    <t>Lucas</t>
  </si>
  <si>
    <t>Morales</t>
  </si>
  <si>
    <t>Renato</t>
  </si>
  <si>
    <t>Mariano</t>
  </si>
  <si>
    <t>Carlos Cigerio</t>
  </si>
  <si>
    <t>Matias</t>
  </si>
  <si>
    <t>Nicolás</t>
  </si>
  <si>
    <t>Victor Facundo</t>
  </si>
  <si>
    <t>Leon</t>
  </si>
  <si>
    <t>Gascon</t>
  </si>
  <si>
    <t>Arecheta</t>
  </si>
  <si>
    <t>Bravo</t>
  </si>
  <si>
    <t>Brantes</t>
  </si>
  <si>
    <t>Garrido</t>
  </si>
  <si>
    <t>Arellano</t>
  </si>
  <si>
    <t>Dunlop</t>
  </si>
  <si>
    <t>San Miguel</t>
  </si>
  <si>
    <t>Iñaki</t>
  </si>
  <si>
    <t>Jean Philippe</t>
  </si>
  <si>
    <t>Eduardo</t>
  </si>
  <si>
    <t>Clemente</t>
  </si>
  <si>
    <t>Belisario</t>
  </si>
  <si>
    <t>Diego Alfonso</t>
  </si>
  <si>
    <t>Abugattas</t>
  </si>
  <si>
    <t>Salamé</t>
  </si>
  <si>
    <t>Ruiz</t>
  </si>
  <si>
    <t>Fernandez</t>
  </si>
  <si>
    <t>Donoso</t>
  </si>
  <si>
    <t>Sandoval</t>
  </si>
  <si>
    <t>Arias</t>
  </si>
  <si>
    <t>Lemus</t>
  </si>
  <si>
    <t>Faundez</t>
  </si>
  <si>
    <t>Sepúlveda</t>
  </si>
  <si>
    <t>Bengoechea</t>
  </si>
  <si>
    <t>Charnay</t>
  </si>
  <si>
    <t>Cerda</t>
  </si>
  <si>
    <t>Esparza</t>
  </si>
  <si>
    <t>Arriagada</t>
  </si>
  <si>
    <t>Pastene</t>
  </si>
  <si>
    <t>Nuñez</t>
  </si>
  <si>
    <t>Campos</t>
  </si>
  <si>
    <t>Conejeros</t>
  </si>
  <si>
    <t>Tapia</t>
  </si>
  <si>
    <t>Vidal</t>
  </si>
  <si>
    <t>Menares</t>
  </si>
  <si>
    <t>Lucio Gabriel Alberto</t>
  </si>
  <si>
    <t>Matthew</t>
  </si>
  <si>
    <t>Leatherbee</t>
  </si>
  <si>
    <t>Michael</t>
  </si>
  <si>
    <t>Lazcano</t>
  </si>
  <si>
    <t>Phillip Damien</t>
  </si>
  <si>
    <t>Narvaez</t>
  </si>
  <si>
    <t>Salazar</t>
  </si>
  <si>
    <t>Benjamin</t>
  </si>
  <si>
    <t>Aravena</t>
  </si>
  <si>
    <t>Jose Manuel</t>
  </si>
  <si>
    <t>Daniel</t>
  </si>
  <si>
    <t>Ubilla</t>
  </si>
  <si>
    <t>Sababa</t>
  </si>
  <si>
    <t>Morande</t>
  </si>
  <si>
    <t>Aliaga</t>
  </si>
  <si>
    <t>Benjamín</t>
  </si>
  <si>
    <t>Adriazola</t>
  </si>
  <si>
    <t>Thomas</t>
  </si>
  <si>
    <t>Beltran</t>
  </si>
  <si>
    <t>Felipe Javier</t>
  </si>
  <si>
    <t>Hein</t>
  </si>
  <si>
    <t>Astudillo</t>
  </si>
  <si>
    <t>Jose</t>
  </si>
  <si>
    <t>Jelves</t>
  </si>
  <si>
    <t>Quintana</t>
  </si>
  <si>
    <t>Sebastian</t>
  </si>
  <si>
    <t>Alamiro</t>
  </si>
  <si>
    <t>Alfaro</t>
  </si>
  <si>
    <t>Zepeda</t>
  </si>
  <si>
    <t>Rios</t>
  </si>
  <si>
    <t>Simón Francisco</t>
  </si>
  <si>
    <t>Escalante</t>
  </si>
  <si>
    <t>Gerson</t>
  </si>
  <si>
    <t>López</t>
  </si>
  <si>
    <t>Llanten</t>
  </si>
  <si>
    <t>Díaz</t>
  </si>
  <si>
    <t>Martínez</t>
  </si>
  <si>
    <t>Borgeaud</t>
  </si>
  <si>
    <t>Claudio Efrain</t>
  </si>
  <si>
    <t>Saavedra</t>
  </si>
  <si>
    <t>Portales</t>
  </si>
  <si>
    <t>Titin</t>
  </si>
  <si>
    <t>Larenas</t>
  </si>
  <si>
    <t>Duatlón HP RACE 3ra Fecha</t>
  </si>
  <si>
    <t>Medina</t>
  </si>
  <si>
    <t>Pavia</t>
  </si>
  <si>
    <t>Matteo</t>
  </si>
  <si>
    <t>Naranjo</t>
  </si>
  <si>
    <t>Inostroza</t>
  </si>
  <si>
    <t>Quezada</t>
  </si>
  <si>
    <t>Agustín Tomás</t>
  </si>
  <si>
    <t>Vera</t>
  </si>
  <si>
    <t>Délano</t>
  </si>
  <si>
    <t>Franco Giovanni</t>
  </si>
  <si>
    <t>Rodríguez</t>
  </si>
  <si>
    <t>Dominguez</t>
  </si>
  <si>
    <t>Bordachard</t>
  </si>
  <si>
    <t>Menores D 7-9</t>
  </si>
  <si>
    <t>Menores E 6-1</t>
  </si>
  <si>
    <t>Duatlón HP RACE 4ta Fecha</t>
  </si>
  <si>
    <t>Codecido</t>
  </si>
  <si>
    <t>Camilo</t>
  </si>
  <si>
    <t>Nicolas Ignacio</t>
  </si>
  <si>
    <t>Ian Ignacio</t>
  </si>
  <si>
    <t>Rene Jeremías</t>
  </si>
  <si>
    <t>Moya</t>
  </si>
  <si>
    <t>Duque</t>
  </si>
  <si>
    <t>Hernan</t>
  </si>
  <si>
    <t>Santos</t>
  </si>
  <si>
    <t>Nestor</t>
  </si>
  <si>
    <t>Gallardo</t>
  </si>
  <si>
    <t>Cesar Antonio</t>
  </si>
  <si>
    <t>Almendras</t>
  </si>
  <si>
    <t>Avello</t>
  </si>
  <si>
    <t>Manuel Francisco</t>
  </si>
  <si>
    <t>Mendoza</t>
  </si>
  <si>
    <t>Mario</t>
  </si>
  <si>
    <t>Toro</t>
  </si>
  <si>
    <t>Juan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</si>
</sst>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91F20"/>
      <name val="Helvetica"/>
    </font>
    <font>
      <sz val="11"/>
      <color theme="1"/>
      <name val="Calibri"/>
      <family val="2"/>
      <scheme val="minor"/>
    </font>
    <font>
      <sz val="11"/>
      <color rgb="FF191F20"/>
      <name val="Helvetica"/>
    </font>
    <font>
      <b/>
      <sz val="11"/>
      <color theme="0"/>
      <name val="Calibri"/>
      <family val="2"/>
      <scheme val="minor"/>
    </font>
    <font>
      <sz val="11"/>
      <color rgb="FF191F2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Protection="0">
      <alignment horizontal="center" vertical="center" wrapText="1"/>
    </xf>
    <xf numFmtId="0" fontId="5" fillId="0" borderId="0"/>
    <xf numFmtId="0" fontId="6" fillId="0" borderId="0" applyNumberFormat="0" applyFill="0" applyBorder="0" applyProtection="0">
      <alignment horizontal="center" vertical="center" wrapText="1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5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2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FE75EB-C90D-45CC-A25A-6645ABD42264}" name="Tabla15" displayName="Tabla15" ref="A2:S158" totalsRowShown="0" headerRowDxfId="20" dataDxfId="19">
  <autoFilter ref="A2:S158" xr:uid="{9FFE75EB-C90D-45CC-A25A-6645ABD42264}"/>
  <sortState xmlns:xlrd2="http://schemas.microsoft.com/office/spreadsheetml/2017/richdata2" ref="A3:S158">
    <sortCondition descending="1" ref="P2:P158"/>
  </sortState>
  <tableColumns count="19">
    <tableColumn id="1" xr3:uid="{380718B1-8C7D-4F42-9455-8E48242BA1CD}" name="N°" dataDxfId="18"/>
    <tableColumn id="2" xr3:uid="{36BD24FB-6606-4788-8F14-14F69CB160FA}" name="Nombre" dataDxfId="17"/>
    <tableColumn id="3" xr3:uid="{3822A29A-177C-4682-BC49-324CBA1F3BB2}" name="Apellido Paterno" dataDxfId="16"/>
    <tableColumn id="4" xr3:uid="{563BBDCA-A28C-40F8-B1A6-D8BE8F7EAB4F}" name="Apellido Materno" dataDxfId="15"/>
    <tableColumn id="5" xr3:uid="{337462E7-C063-4799-91CE-69894E38D075}" name="Género" dataDxfId="14"/>
    <tableColumn id="6" xr3:uid="{166E495E-3D01-4CA0-A025-EA059ACE6DF5}" name="Club" dataDxfId="13"/>
    <tableColumn id="7" xr3:uid="{44BCF8A5-C257-4403-AEEA-C712865E8590}" name="Categoria" dataDxfId="12"/>
    <tableColumn id="18" xr3:uid="{727D3E6A-C96B-4D7B-8BFD-9B16173C7663}" name="Posición" dataDxfId="11"/>
    <tableColumn id="19" xr3:uid="{D036C3DC-44A2-46A4-8740-063F6789D1CC}" name="Puntaje" dataDxfId="10">
      <calculatedColumnFormula>IF(Tabla15[[#This Row],[Posición]]=0,0,0.975^(Tabla15[[#This Row],[Posición]]-1)*3000)</calculatedColumnFormula>
    </tableColumn>
    <tableColumn id="9" xr3:uid="{AF13466B-5B74-407F-BE3A-92BBFB068E3F}" name="Posición2" dataDxfId="9"/>
    <tableColumn id="8" xr3:uid="{A8A92AC6-FDD8-4CC4-B0C3-28E7C6180C16}" name="Puntaje2" dataDxfId="8">
      <calculatedColumnFormula>IF(Tabla15[[#This Row],[Posición2]]=0,0,0.975^(Tabla15[[#This Row],[Posición2]]-1)*3000)</calculatedColumnFormula>
    </tableColumn>
    <tableColumn id="10" xr3:uid="{66D0D2F9-8FA4-4F94-8DB8-9B408508B654}" name="Posición3" dataDxfId="7"/>
    <tableColumn id="11" xr3:uid="{B7C2A244-79DB-4FF8-88FE-951691337F5E}" name="Puntaje3" dataDxfId="6">
      <calculatedColumnFormula>IF(Tabla15[[#This Row],[Posición3]]=0,0,0.975^(Tabla15[[#This Row],[Posición3]]-1)*3000)</calculatedColumnFormula>
    </tableColumn>
    <tableColumn id="12" xr3:uid="{1014383B-7979-4E65-A6BD-D461E72C21C7}" name="Posición4" dataDxfId="5"/>
    <tableColumn id="13" xr3:uid="{65BF6442-8F8B-44F0-8F14-E6408142F9C1}" name="Puntaje4" dataDxfId="4">
      <calculatedColumnFormula>IF(Tabla15[[#This Row],[Posición4]]=0,0,0.975^(Tabla15[[#This Row],[Posición4]]-1)*3000)</calculatedColumnFormula>
    </tableColumn>
    <tableColumn id="20" xr3:uid="{EEB230B0-D090-4791-A123-654A6CA63DDD}" name="Puntaje Total" dataDxfId="3">
      <calculatedColumnFormula>SUM(Tabla15[[#This Row],[Puntaje]],Tabla15[[#This Row],[Puntaje2]],Tabla15[[#This Row],[Puntaje3]],Tabla15[[#This Row],[Puntaje4]])</calculatedColumnFormula>
    </tableColumn>
    <tableColumn id="21" xr3:uid="{68E48AF0-0D37-4799-A63F-2F5921E67A76}" name="Puntaje 3 mejores carreras" dataDxfId="2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calculatedColumnFormula>
    </tableColumn>
    <tableColumn id="22" xr3:uid="{4D82A8CB-5BFF-41D7-A844-5E1F540BF512}" name="Puntaje 4 mejores carreras" dataDxfId="1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calculatedColumnFormula>
    </tableColumn>
    <tableColumn id="23" xr3:uid="{D741B835-4ADA-4F43-B58C-BA14D7330D0E}" name="Cantidad de competencias" dataDxfId="0">
      <calculatedColumnFormula>+COUNTA(Tabla15[[#This Row],[Posición]:[Puntaje4]])-COUNTA($H$1:$O$1)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0879-15BD-48BC-86C4-E5BE13B416F5}">
  <dimension ref="A1:S158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8" sqref="G8"/>
    </sheetView>
  </sheetViews>
  <sheetFormatPr baseColWidth="10" defaultColWidth="13.08984375" defaultRowHeight="14.5" x14ac:dyDescent="0.35"/>
  <cols>
    <col min="1" max="1" width="6.453125" style="1" customWidth="1"/>
    <col min="2" max="2" width="12.08984375" style="1" customWidth="1"/>
    <col min="3" max="3" width="15.6328125" style="1" customWidth="1"/>
    <col min="4" max="4" width="17.7265625" style="1" customWidth="1"/>
    <col min="5" max="5" width="11.54296875" style="1" bestFit="1" customWidth="1"/>
    <col min="6" max="6" width="15.54296875" style="1" bestFit="1" customWidth="1"/>
    <col min="7" max="7" width="15" style="1" bestFit="1" customWidth="1"/>
    <col min="8" max="8" width="11" style="1" bestFit="1" customWidth="1"/>
    <col min="9" max="9" width="11.81640625" style="4" bestFit="1" customWidth="1"/>
    <col min="10" max="10" width="11" style="1" bestFit="1" customWidth="1"/>
    <col min="11" max="11" width="11.81640625" style="4" bestFit="1" customWidth="1"/>
    <col min="12" max="12" width="11" style="1" bestFit="1" customWidth="1"/>
    <col min="13" max="13" width="11.81640625" style="1" bestFit="1" customWidth="1"/>
    <col min="14" max="14" width="11" style="1" bestFit="1" customWidth="1"/>
    <col min="15" max="15" width="11.81640625" style="1" bestFit="1" customWidth="1"/>
    <col min="16" max="16" width="16.6328125" style="4" bestFit="1" customWidth="1"/>
    <col min="17" max="18" width="28.08984375" style="4" bestFit="1" customWidth="1"/>
    <col min="19" max="19" width="27.6328125" style="1" bestFit="1" customWidth="1"/>
    <col min="20" max="16384" width="13.08984375" style="1"/>
  </cols>
  <sheetData>
    <row r="1" spans="1:19" x14ac:dyDescent="0.35">
      <c r="A1" s="2"/>
      <c r="B1" s="2"/>
      <c r="C1" s="2"/>
      <c r="D1" s="2"/>
      <c r="E1" s="2"/>
      <c r="F1" s="2"/>
      <c r="G1" s="2"/>
      <c r="H1" s="7" t="s">
        <v>206</v>
      </c>
      <c r="I1" s="7"/>
      <c r="J1" s="7" t="s">
        <v>240</v>
      </c>
      <c r="K1" s="7"/>
      <c r="L1" s="7" t="s">
        <v>330</v>
      </c>
      <c r="M1" s="7"/>
      <c r="N1" s="7" t="s">
        <v>346</v>
      </c>
      <c r="O1" s="7"/>
      <c r="P1" s="2"/>
      <c r="Q1" s="2"/>
      <c r="R1" s="2"/>
      <c r="S1" s="2"/>
    </row>
    <row r="2" spans="1:19" x14ac:dyDescent="0.35">
      <c r="A2" s="1" t="s">
        <v>225</v>
      </c>
      <c r="B2" s="1" t="s">
        <v>135</v>
      </c>
      <c r="C2" s="1" t="s">
        <v>10</v>
      </c>
      <c r="D2" s="1" t="s">
        <v>11</v>
      </c>
      <c r="E2" s="1" t="s">
        <v>9</v>
      </c>
      <c r="F2" s="1" t="s">
        <v>13</v>
      </c>
      <c r="G2" s="1" t="s">
        <v>0</v>
      </c>
      <c r="H2" s="1" t="s">
        <v>1</v>
      </c>
      <c r="I2" s="1" t="s">
        <v>2</v>
      </c>
      <c r="J2" s="1" t="s">
        <v>227</v>
      </c>
      <c r="K2" s="1" t="s">
        <v>230</v>
      </c>
      <c r="L2" s="1" t="s">
        <v>231</v>
      </c>
      <c r="M2" s="1" t="s">
        <v>228</v>
      </c>
      <c r="N2" s="1" t="s">
        <v>229</v>
      </c>
      <c r="O2" s="1" t="s">
        <v>232</v>
      </c>
      <c r="P2" s="1" t="s">
        <v>233</v>
      </c>
      <c r="Q2" s="1" t="s">
        <v>234</v>
      </c>
      <c r="R2" s="1" t="s">
        <v>235</v>
      </c>
      <c r="S2" s="1" t="s">
        <v>236</v>
      </c>
    </row>
    <row r="3" spans="1:19" x14ac:dyDescent="0.35">
      <c r="A3" s="1">
        <v>1</v>
      </c>
      <c r="B3" s="1" t="s">
        <v>16</v>
      </c>
      <c r="C3" s="1" t="s">
        <v>14</v>
      </c>
      <c r="D3" s="1" t="s">
        <v>15</v>
      </c>
      <c r="E3" s="1" t="s">
        <v>3</v>
      </c>
      <c r="F3" s="1" t="s">
        <v>8</v>
      </c>
      <c r="G3" s="1" t="s">
        <v>6</v>
      </c>
      <c r="H3" s="1">
        <v>1</v>
      </c>
      <c r="I3" s="4">
        <f>IF(Tabla15[[#This Row],[Posición]]=0,0,0.975^(Tabla15[[#This Row],[Posición]]-1)*3000)</f>
        <v>3000</v>
      </c>
      <c r="J3" s="1">
        <v>1</v>
      </c>
      <c r="K3" s="4">
        <f>IF(Tabla15[[#This Row],[Posición2]]=0,0,0.975^(Tabla15[[#This Row],[Posición2]]-1)*3000)</f>
        <v>3000</v>
      </c>
      <c r="L3" s="1">
        <v>1</v>
      </c>
      <c r="M3" s="1">
        <f>IF(Tabla15[[#This Row],[Posición3]]=0,0,0.975^(Tabla15[[#This Row],[Posición3]]-1)*3000)</f>
        <v>3000</v>
      </c>
      <c r="N3" s="1">
        <v>1</v>
      </c>
      <c r="O3" s="1">
        <f>IF(Tabla15[[#This Row],[Posición4]]=0,0,0.975^(Tabla15[[#This Row],[Posición4]]-1)*3000)</f>
        <v>3000</v>
      </c>
      <c r="P3" s="4">
        <f>SUM(Tabla15[[#This Row],[Puntaje]],Tabla15[[#This Row],[Puntaje2]],Tabla15[[#This Row],[Puntaje3]],Tabla15[[#This Row],[Puntaje4]])</f>
        <v>12000</v>
      </c>
      <c r="Q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12000</v>
      </c>
      <c r="S3" s="1">
        <f>+COUNTA(Tabla15[[#This Row],[Posición]:[Puntaje4]])-COUNTA($H$1:$O$1)</f>
        <v>4</v>
      </c>
    </row>
    <row r="4" spans="1:19" x14ac:dyDescent="0.35">
      <c r="A4" s="1">
        <v>7</v>
      </c>
      <c r="B4" s="1" t="s">
        <v>81</v>
      </c>
      <c r="C4" s="1" t="s">
        <v>108</v>
      </c>
      <c r="D4" s="1" t="s">
        <v>93</v>
      </c>
      <c r="E4" s="1" t="s">
        <v>3</v>
      </c>
      <c r="G4" s="1" t="s">
        <v>203</v>
      </c>
      <c r="H4" s="1">
        <v>1</v>
      </c>
      <c r="I4" s="4">
        <f>IF(Tabla15[[#This Row],[Posición]]=0,0,0.975^(Tabla15[[#This Row],[Posición]]-1)*3000)</f>
        <v>3000</v>
      </c>
      <c r="J4" s="1">
        <v>1</v>
      </c>
      <c r="K4" s="4">
        <f>IF(Tabla15[[#This Row],[Posición2]]=0,0,0.975^(Tabla15[[#This Row],[Posición2]]-1)*3000)</f>
        <v>3000</v>
      </c>
      <c r="L4" s="1">
        <v>1</v>
      </c>
      <c r="M4" s="1">
        <f>IF(Tabla15[[#This Row],[Posición3]]=0,0,0.975^(Tabla15[[#This Row],[Posición3]]-1)*3000)</f>
        <v>3000</v>
      </c>
      <c r="N4" s="1">
        <v>1</v>
      </c>
      <c r="O4" s="1">
        <f>IF(Tabla15[[#This Row],[Posición4]]=0,0,0.975^(Tabla15[[#This Row],[Posición4]]-1)*3000)</f>
        <v>3000</v>
      </c>
      <c r="P4" s="4">
        <f>SUM(Tabla15[[#This Row],[Puntaje]],Tabla15[[#This Row],[Puntaje2]],Tabla15[[#This Row],[Puntaje3]],Tabla15[[#This Row],[Puntaje4]])</f>
        <v>12000</v>
      </c>
      <c r="Q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12000</v>
      </c>
      <c r="S4" s="1">
        <f>+COUNTA(Tabla15[[#This Row],[Posición]:[Puntaje4]])-COUNTA($H$1:$O$1)</f>
        <v>4</v>
      </c>
    </row>
    <row r="5" spans="1:19" x14ac:dyDescent="0.35">
      <c r="A5" s="1">
        <v>26</v>
      </c>
      <c r="B5" s="1" t="s">
        <v>29</v>
      </c>
      <c r="C5" s="1" t="s">
        <v>164</v>
      </c>
      <c r="D5" s="1" t="s">
        <v>179</v>
      </c>
      <c r="E5" s="1" t="s">
        <v>3</v>
      </c>
      <c r="G5" s="1" t="s">
        <v>202</v>
      </c>
      <c r="H5" s="1">
        <v>1</v>
      </c>
      <c r="I5" s="4">
        <f>IF(Tabla15[[#This Row],[Posición]]=0,0,0.975^(Tabla15[[#This Row],[Posición]]-1)*3000)</f>
        <v>3000</v>
      </c>
      <c r="J5" s="1">
        <v>1</v>
      </c>
      <c r="K5" s="4">
        <f>IF(Tabla15[[#This Row],[Posición2]]=0,0,0.975^(Tabla15[[#This Row],[Posición2]]-1)*3000)</f>
        <v>3000</v>
      </c>
      <c r="L5" s="1">
        <v>1</v>
      </c>
      <c r="M5" s="1">
        <f>IF(Tabla15[[#This Row],[Posición3]]=0,0,0.975^(Tabla15[[#This Row],[Posición3]]-1)*3000)</f>
        <v>3000</v>
      </c>
      <c r="N5" s="1">
        <v>1</v>
      </c>
      <c r="O5" s="1">
        <f>IF(Tabla15[[#This Row],[Posición4]]=0,0,0.975^(Tabla15[[#This Row],[Posición4]]-1)*3000)</f>
        <v>3000</v>
      </c>
      <c r="P5" s="4">
        <f>SUM(Tabla15[[#This Row],[Puntaje]],Tabla15[[#This Row],[Puntaje2]],Tabla15[[#This Row],[Puntaje3]],Tabla15[[#This Row],[Puntaje4]])</f>
        <v>12000</v>
      </c>
      <c r="Q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12000</v>
      </c>
      <c r="S5" s="1">
        <f>+COUNTA(Tabla15[[#This Row],[Posición]:[Puntaje4]])-COUNTA($H$1:$O$1)</f>
        <v>4</v>
      </c>
    </row>
    <row r="6" spans="1:19" x14ac:dyDescent="0.35">
      <c r="A6" s="1">
        <v>49</v>
      </c>
      <c r="B6" s="1" t="s">
        <v>32</v>
      </c>
      <c r="C6" s="1" t="s">
        <v>198</v>
      </c>
      <c r="D6" s="1" t="s">
        <v>97</v>
      </c>
      <c r="E6" s="1" t="s">
        <v>3</v>
      </c>
      <c r="G6" s="1" t="s">
        <v>204</v>
      </c>
      <c r="H6" s="1">
        <v>1</v>
      </c>
      <c r="I6" s="4">
        <f>IF(Tabla15[[#This Row],[Posición]]=0,0,0.975^(Tabla15[[#This Row],[Posición]]-1)*3000)</f>
        <v>3000</v>
      </c>
      <c r="J6" s="1">
        <v>1</v>
      </c>
      <c r="K6" s="4">
        <f>IF(Tabla15[[#This Row],[Posición2]]=0,0,0.975^(Tabla15[[#This Row],[Posición2]]-1)*3000)</f>
        <v>3000</v>
      </c>
      <c r="L6" s="1">
        <v>1</v>
      </c>
      <c r="M6" s="1">
        <f>IF(Tabla15[[#This Row],[Posición3]]=0,0,0.975^(Tabla15[[#This Row],[Posición3]]-1)*3000)</f>
        <v>3000</v>
      </c>
      <c r="N6" s="1">
        <v>1</v>
      </c>
      <c r="O6" s="1">
        <f>IF(Tabla15[[#This Row],[Posición4]]=0,0,0.975^(Tabla15[[#This Row],[Posición4]]-1)*3000)</f>
        <v>3000</v>
      </c>
      <c r="P6" s="4">
        <f>SUM(Tabla15[[#This Row],[Puntaje]],Tabla15[[#This Row],[Puntaje2]],Tabla15[[#This Row],[Puntaje3]],Tabla15[[#This Row],[Puntaje4]])</f>
        <v>12000</v>
      </c>
      <c r="Q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12000</v>
      </c>
      <c r="S6" s="1">
        <f>+COUNTA(Tabla15[[#This Row],[Posición]:[Puntaje4]])-COUNTA($H$1:$O$1)</f>
        <v>4</v>
      </c>
    </row>
    <row r="7" spans="1:19" x14ac:dyDescent="0.35">
      <c r="A7" s="1">
        <v>44</v>
      </c>
      <c r="B7" s="1" t="s">
        <v>68</v>
      </c>
      <c r="C7" s="1" t="s">
        <v>168</v>
      </c>
      <c r="D7" s="1" t="s">
        <v>56</v>
      </c>
      <c r="E7" s="1" t="s">
        <v>3</v>
      </c>
      <c r="G7" s="1" t="s">
        <v>201</v>
      </c>
      <c r="H7" s="1">
        <v>2</v>
      </c>
      <c r="I7" s="4">
        <f>IF(Tabla15[[#This Row],[Posición]]=0,0,0.975^(Tabla15[[#This Row],[Posición]]-1)*3000)</f>
        <v>2925</v>
      </c>
      <c r="J7" s="1">
        <v>1</v>
      </c>
      <c r="K7" s="4">
        <f>IF(Tabla15[[#This Row],[Posición2]]=0,0,0.975^(Tabla15[[#This Row],[Posición2]]-1)*3000)</f>
        <v>3000</v>
      </c>
      <c r="L7" s="1">
        <v>1</v>
      </c>
      <c r="M7" s="1">
        <f>IF(Tabla15[[#This Row],[Posición3]]=0,0,0.975^(Tabla15[[#This Row],[Posición3]]-1)*3000)</f>
        <v>3000</v>
      </c>
      <c r="N7" s="1">
        <v>1</v>
      </c>
      <c r="O7" s="1">
        <f>IF(Tabla15[[#This Row],[Posición4]]=0,0,0.975^(Tabla15[[#This Row],[Posición4]]-1)*3000)</f>
        <v>3000</v>
      </c>
      <c r="P7" s="4">
        <f>SUM(Tabla15[[#This Row],[Puntaje]],Tabla15[[#This Row],[Puntaje2]],Tabla15[[#This Row],[Puntaje3]],Tabla15[[#This Row],[Puntaje4]])</f>
        <v>11925</v>
      </c>
      <c r="Q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11925</v>
      </c>
      <c r="S7" s="1">
        <f>+COUNTA(Tabla15[[#This Row],[Posición]:[Puntaje4]])-COUNTA($H$1:$O$1)</f>
        <v>4</v>
      </c>
    </row>
    <row r="8" spans="1:19" x14ac:dyDescent="0.35">
      <c r="A8" s="1">
        <v>11</v>
      </c>
      <c r="B8" s="1" t="s">
        <v>116</v>
      </c>
      <c r="C8" s="1" t="s">
        <v>34</v>
      </c>
      <c r="D8" s="1" t="s">
        <v>22</v>
      </c>
      <c r="E8" s="1" t="s">
        <v>3</v>
      </c>
      <c r="G8" s="1" t="s">
        <v>4</v>
      </c>
      <c r="H8" s="1">
        <v>3</v>
      </c>
      <c r="I8" s="4">
        <f>IF(Tabla15[[#This Row],[Posición]]=0,0,0.975^(Tabla15[[#This Row],[Posición]]-1)*3000)</f>
        <v>2851.875</v>
      </c>
      <c r="J8" s="1">
        <v>1</v>
      </c>
      <c r="K8" s="4">
        <f>IF(Tabla15[[#This Row],[Posición2]]=0,0,0.975^(Tabla15[[#This Row],[Posición2]]-1)*3000)</f>
        <v>3000</v>
      </c>
      <c r="L8" s="1">
        <v>2</v>
      </c>
      <c r="M8" s="1">
        <f>IF(Tabla15[[#This Row],[Posición3]]=0,0,0.975^(Tabla15[[#This Row],[Posición3]]-1)*3000)</f>
        <v>2925</v>
      </c>
      <c r="N8" s="1">
        <v>1</v>
      </c>
      <c r="O8" s="1">
        <f>IF(Tabla15[[#This Row],[Posición4]]=0,0,0.975^(Tabla15[[#This Row],[Posición4]]-1)*3000)</f>
        <v>3000</v>
      </c>
      <c r="P8" s="4">
        <f>SUM(Tabla15[[#This Row],[Puntaje]],Tabla15[[#This Row],[Puntaje2]],Tabla15[[#This Row],[Puntaje3]],Tabla15[[#This Row],[Puntaje4]])</f>
        <v>11776.875</v>
      </c>
      <c r="Q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8925</v>
      </c>
      <c r="R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11776.875</v>
      </c>
      <c r="S8" s="1">
        <f>+COUNTA(Tabla15[[#This Row],[Posición]:[Puntaje4]])-COUNTA($H$1:$O$1)</f>
        <v>4</v>
      </c>
    </row>
    <row r="9" spans="1:19" x14ac:dyDescent="0.35">
      <c r="A9" s="1">
        <v>23</v>
      </c>
      <c r="B9" s="1" t="s">
        <v>138</v>
      </c>
      <c r="C9" s="1" t="s">
        <v>163</v>
      </c>
      <c r="D9" s="1" t="s">
        <v>178</v>
      </c>
      <c r="E9" s="1" t="s">
        <v>3</v>
      </c>
      <c r="G9" s="1" t="s">
        <v>130</v>
      </c>
      <c r="H9" s="1">
        <v>2</v>
      </c>
      <c r="I9" s="4">
        <f>IF(Tabla15[[#This Row],[Posición]]=0,0,0.975^(Tabla15[[#This Row],[Posición]]-1)*3000)</f>
        <v>2925</v>
      </c>
      <c r="J9" s="1">
        <v>4</v>
      </c>
      <c r="K9" s="4">
        <f>IF(Tabla15[[#This Row],[Posición2]]=0,0,0.975^(Tabla15[[#This Row],[Posición2]]-1)*3000)</f>
        <v>2780.578125</v>
      </c>
      <c r="L9" s="1">
        <v>2</v>
      </c>
      <c r="M9" s="1">
        <f>IF(Tabla15[[#This Row],[Posición3]]=0,0,0.975^(Tabla15[[#This Row],[Posición3]]-1)*3000)</f>
        <v>2925</v>
      </c>
      <c r="N9" s="1">
        <v>1</v>
      </c>
      <c r="O9" s="1">
        <f>IF(Tabla15[[#This Row],[Posición4]]=0,0,0.975^(Tabla15[[#This Row],[Posición4]]-1)*3000)</f>
        <v>3000</v>
      </c>
      <c r="P9" s="4">
        <f>SUM(Tabla15[[#This Row],[Puntaje]],Tabla15[[#This Row],[Puntaje2]],Tabla15[[#This Row],[Puntaje3]],Tabla15[[#This Row],[Puntaje4]])</f>
        <v>11630.578125</v>
      </c>
      <c r="Q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8850</v>
      </c>
      <c r="R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11630.578125</v>
      </c>
      <c r="S9" s="1">
        <f>+COUNTA(Tabla15[[#This Row],[Posición]:[Puntaje4]])-COUNTA($H$1:$O$1)</f>
        <v>4</v>
      </c>
    </row>
    <row r="10" spans="1:19" x14ac:dyDescent="0.35">
      <c r="A10" s="1">
        <v>32</v>
      </c>
      <c r="B10" s="1" t="s">
        <v>40</v>
      </c>
      <c r="C10" s="1" t="s">
        <v>20</v>
      </c>
      <c r="D10" s="1" t="s">
        <v>60</v>
      </c>
      <c r="E10" s="1" t="s">
        <v>3</v>
      </c>
      <c r="G10" s="1" t="s">
        <v>200</v>
      </c>
      <c r="H10" s="1">
        <v>4</v>
      </c>
      <c r="I10" s="4">
        <f>IF(Tabla15[[#This Row],[Posición]]=0,0,0.975^(Tabla15[[#This Row],[Posición]]-1)*3000)</f>
        <v>2780.578125</v>
      </c>
      <c r="J10" s="1">
        <v>2</v>
      </c>
      <c r="K10" s="4">
        <f>IF(Tabla15[[#This Row],[Posición2]]=0,0,0.975^(Tabla15[[#This Row],[Posición2]]-1)*3000)</f>
        <v>2925</v>
      </c>
      <c r="L10" s="1">
        <v>1</v>
      </c>
      <c r="M10" s="1">
        <f>IF(Tabla15[[#This Row],[Posición3]]=0,0,0.975^(Tabla15[[#This Row],[Posición3]]-1)*3000)</f>
        <v>3000</v>
      </c>
      <c r="N10" s="1">
        <v>2</v>
      </c>
      <c r="O10" s="1">
        <f>IF(Tabla15[[#This Row],[Posición4]]=0,0,0.975^(Tabla15[[#This Row],[Posición4]]-1)*3000)</f>
        <v>2925</v>
      </c>
      <c r="P10" s="4">
        <f>SUM(Tabla15[[#This Row],[Puntaje]],Tabla15[[#This Row],[Puntaje2]],Tabla15[[#This Row],[Puntaje3]],Tabla15[[#This Row],[Puntaje4]])</f>
        <v>11630.578125</v>
      </c>
      <c r="Q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8850</v>
      </c>
      <c r="R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11630.578125</v>
      </c>
      <c r="S10" s="1">
        <f>+COUNTA(Tabla15[[#This Row],[Posición]:[Puntaje4]])-COUNTA($H$1:$O$1)</f>
        <v>4</v>
      </c>
    </row>
    <row r="11" spans="1:19" x14ac:dyDescent="0.35">
      <c r="A11" s="1">
        <v>10</v>
      </c>
      <c r="B11" s="1" t="s">
        <v>89</v>
      </c>
      <c r="C11" s="1" t="s">
        <v>115</v>
      </c>
      <c r="D11" s="1" t="s">
        <v>95</v>
      </c>
      <c r="E11" s="1" t="s">
        <v>3</v>
      </c>
      <c r="G11" s="1" t="s">
        <v>4</v>
      </c>
      <c r="H11" s="1">
        <v>2</v>
      </c>
      <c r="I11" s="4">
        <f>IF(Tabla15[[#This Row],[Posición]]=0,0,0.975^(Tabla15[[#This Row],[Posición]]-1)*3000)</f>
        <v>2925</v>
      </c>
      <c r="J11" s="1">
        <v>6</v>
      </c>
      <c r="K11" s="4">
        <f>IF(Tabla15[[#This Row],[Posición2]]=0,0,0.975^(Tabla15[[#This Row],[Posición2]]-1)*3000)</f>
        <v>2643.2870800781247</v>
      </c>
      <c r="L11" s="1">
        <v>1</v>
      </c>
      <c r="M11" s="1">
        <f>IF(Tabla15[[#This Row],[Posición3]]=0,0,0.975^(Tabla15[[#This Row],[Posición3]]-1)*3000)</f>
        <v>3000</v>
      </c>
      <c r="N11" s="1">
        <v>2</v>
      </c>
      <c r="O11" s="1">
        <f>IF(Tabla15[[#This Row],[Posición4]]=0,0,0.975^(Tabla15[[#This Row],[Posición4]]-1)*3000)</f>
        <v>2925</v>
      </c>
      <c r="P11" s="4">
        <f>SUM(Tabla15[[#This Row],[Puntaje]],Tabla15[[#This Row],[Puntaje2]],Tabla15[[#This Row],[Puntaje3]],Tabla15[[#This Row],[Puntaje4]])</f>
        <v>11493.287080078124</v>
      </c>
      <c r="Q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8850</v>
      </c>
      <c r="R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11493.287080078124</v>
      </c>
      <c r="S11" s="1">
        <f>+COUNTA(Tabla15[[#This Row],[Posición]:[Puntaje4]])-COUNTA($H$1:$O$1)</f>
        <v>4</v>
      </c>
    </row>
    <row r="12" spans="1:19" x14ac:dyDescent="0.35">
      <c r="A12" s="1">
        <v>41</v>
      </c>
      <c r="B12" s="1" t="s">
        <v>146</v>
      </c>
      <c r="C12" s="1" t="s">
        <v>147</v>
      </c>
      <c r="D12" s="1" t="s">
        <v>342</v>
      </c>
      <c r="E12" s="1" t="s">
        <v>3</v>
      </c>
      <c r="G12" s="1" t="s">
        <v>203</v>
      </c>
      <c r="H12" s="1">
        <v>4</v>
      </c>
      <c r="I12" s="4">
        <f>IF(Tabla15[[#This Row],[Posición]]=0,0,0.975^(Tabla15[[#This Row],[Posición]]-1)*3000)</f>
        <v>2780.578125</v>
      </c>
      <c r="J12" s="1">
        <v>2</v>
      </c>
      <c r="K12" s="4">
        <f>IF(Tabla15[[#This Row],[Posición2]]=0,0,0.975^(Tabla15[[#This Row],[Posición2]]-1)*3000)</f>
        <v>2925</v>
      </c>
      <c r="L12" s="1">
        <v>3</v>
      </c>
      <c r="M12" s="1">
        <f>IF(Tabla15[[#This Row],[Posición3]]=0,0,0.975^(Tabla15[[#This Row],[Posición3]]-1)*3000)</f>
        <v>2851.875</v>
      </c>
      <c r="N12" s="1">
        <v>2</v>
      </c>
      <c r="O12" s="1">
        <f>IF(Tabla15[[#This Row],[Posición4]]=0,0,0.975^(Tabla15[[#This Row],[Posición4]]-1)*3000)</f>
        <v>2925</v>
      </c>
      <c r="P12" s="4">
        <f>SUM(Tabla15[[#This Row],[Puntaje]],Tabla15[[#This Row],[Puntaje2]],Tabla15[[#This Row],[Puntaje3]],Tabla15[[#This Row],[Puntaje4]])</f>
        <v>11482.453125</v>
      </c>
      <c r="Q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8701.875</v>
      </c>
      <c r="R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11482.453125</v>
      </c>
      <c r="S12" s="1">
        <f>+COUNTA(Tabla15[[#This Row],[Posición]:[Puntaje4]])-COUNTA($H$1:$O$1)</f>
        <v>4</v>
      </c>
    </row>
    <row r="13" spans="1:19" x14ac:dyDescent="0.35">
      <c r="A13" s="1">
        <v>29</v>
      </c>
      <c r="B13" s="1" t="s">
        <v>349</v>
      </c>
      <c r="C13" s="1" t="s">
        <v>165</v>
      </c>
      <c r="D13" s="1" t="s">
        <v>181</v>
      </c>
      <c r="E13" s="1" t="s">
        <v>3</v>
      </c>
      <c r="G13" s="1" t="s">
        <v>130</v>
      </c>
      <c r="H13" s="1">
        <v>3</v>
      </c>
      <c r="I13" s="4">
        <f>IF(Tabla15[[#This Row],[Posición]]=0,0,0.975^(Tabla15[[#This Row],[Posición]]-1)*3000)</f>
        <v>2851.875</v>
      </c>
      <c r="J13" s="1">
        <v>3</v>
      </c>
      <c r="K13" s="4">
        <f>IF(Tabla15[[#This Row],[Posición2]]=0,0,0.975^(Tabla15[[#This Row],[Posición2]]-1)*3000)</f>
        <v>2851.875</v>
      </c>
      <c r="L13" s="1">
        <v>3</v>
      </c>
      <c r="M13" s="1">
        <f>IF(Tabla15[[#This Row],[Posición3]]=0,0,0.975^(Tabla15[[#This Row],[Posición3]]-1)*3000)</f>
        <v>2851.875</v>
      </c>
      <c r="N13" s="1">
        <v>2</v>
      </c>
      <c r="O13" s="1">
        <f>IF(Tabla15[[#This Row],[Posición4]]=0,0,0.975^(Tabla15[[#This Row],[Posición4]]-1)*3000)</f>
        <v>2925</v>
      </c>
      <c r="P13" s="4">
        <f>SUM(Tabla15[[#This Row],[Puntaje]],Tabla15[[#This Row],[Puntaje2]],Tabla15[[#This Row],[Puntaje3]],Tabla15[[#This Row],[Puntaje4]])</f>
        <v>11480.625</v>
      </c>
      <c r="Q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8628.75</v>
      </c>
      <c r="R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11480.625</v>
      </c>
      <c r="S13" s="1">
        <f>+COUNTA(Tabla15[[#This Row],[Posición]:[Puntaje4]])-COUNTA($H$1:$O$1)</f>
        <v>4</v>
      </c>
    </row>
    <row r="14" spans="1:19" x14ac:dyDescent="0.35">
      <c r="A14" s="1">
        <v>69</v>
      </c>
      <c r="B14" s="1" t="s">
        <v>48</v>
      </c>
      <c r="C14" s="1" t="s">
        <v>106</v>
      </c>
      <c r="D14" s="1" t="s">
        <v>334</v>
      </c>
      <c r="E14" s="1" t="s">
        <v>3</v>
      </c>
      <c r="G14" s="1" t="s">
        <v>5</v>
      </c>
      <c r="H14" s="1">
        <v>5</v>
      </c>
      <c r="I14" s="4">
        <f>IF(Tabla15[[#This Row],[Posición]]=0,0,0.975^(Tabla15[[#This Row],[Posición]]-1)*3000)</f>
        <v>2711.0636718749997</v>
      </c>
      <c r="J14" s="1">
        <v>5</v>
      </c>
      <c r="K14" s="4">
        <f>IF(Tabla15[[#This Row],[Posición2]]=0,0,0.975^(Tabla15[[#This Row],[Posición2]]-1)*3000)</f>
        <v>2711.0636718749997</v>
      </c>
      <c r="L14" s="1">
        <v>1</v>
      </c>
      <c r="M14" s="1">
        <f>IF(Tabla15[[#This Row],[Posición3]]=0,0,0.975^(Tabla15[[#This Row],[Posición3]]-1)*3000)</f>
        <v>3000</v>
      </c>
      <c r="N14" s="1">
        <v>1</v>
      </c>
      <c r="O14" s="1">
        <f>IF(Tabla15[[#This Row],[Posición4]]=0,0,0.975^(Tabla15[[#This Row],[Posición4]]-1)*3000)</f>
        <v>3000</v>
      </c>
      <c r="P14" s="4">
        <f>SUM(Tabla15[[#This Row],[Puntaje]],Tabla15[[#This Row],[Puntaje2]],Tabla15[[#This Row],[Puntaje3]],Tabla15[[#This Row],[Puntaje4]])</f>
        <v>11422.127343749999</v>
      </c>
      <c r="Q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8711.0636718749993</v>
      </c>
      <c r="R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11422.127343749999</v>
      </c>
      <c r="S14" s="1">
        <f>+COUNTA(Tabla15[[#This Row],[Posición]:[Puntaje4]])-COUNTA($H$1:$O$1)</f>
        <v>4</v>
      </c>
    </row>
    <row r="15" spans="1:19" x14ac:dyDescent="0.35">
      <c r="A15" s="1">
        <v>45</v>
      </c>
      <c r="B15" s="1" t="s">
        <v>43</v>
      </c>
      <c r="C15" s="1" t="s">
        <v>169</v>
      </c>
      <c r="D15" s="1" t="s">
        <v>99</v>
      </c>
      <c r="E15" s="1" t="s">
        <v>3</v>
      </c>
      <c r="G15" s="1" t="s">
        <v>199</v>
      </c>
      <c r="H15" s="1">
        <v>2</v>
      </c>
      <c r="I15" s="4">
        <f>IF(Tabla15[[#This Row],[Posición]]=0,0,0.975^(Tabla15[[#This Row],[Posición]]-1)*3000)</f>
        <v>2925</v>
      </c>
      <c r="J15" s="1">
        <v>5</v>
      </c>
      <c r="K15" s="4">
        <f>IF(Tabla15[[#This Row],[Posición2]]=0,0,0.975^(Tabla15[[#This Row],[Posición2]]-1)*3000)</f>
        <v>2711.0636718749997</v>
      </c>
      <c r="L15" s="1">
        <v>3</v>
      </c>
      <c r="M15" s="1">
        <f>IF(Tabla15[[#This Row],[Posición3]]=0,0,0.975^(Tabla15[[#This Row],[Posición3]]-1)*3000)</f>
        <v>2851.875</v>
      </c>
      <c r="N15" s="1">
        <v>2</v>
      </c>
      <c r="O15" s="1">
        <f>IF(Tabla15[[#This Row],[Posición4]]=0,0,0.975^(Tabla15[[#This Row],[Posición4]]-1)*3000)</f>
        <v>2925</v>
      </c>
      <c r="P15" s="4">
        <f>SUM(Tabla15[[#This Row],[Puntaje]],Tabla15[[#This Row],[Puntaje2]],Tabla15[[#This Row],[Puntaje3]],Tabla15[[#This Row],[Puntaje4]])</f>
        <v>11412.938671874999</v>
      </c>
      <c r="Q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8701.875</v>
      </c>
      <c r="R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11412.938671874999</v>
      </c>
      <c r="S15" s="1">
        <f>+COUNTA(Tabla15[[#This Row],[Posición]:[Puntaje4]])-COUNTA($H$1:$O$1)</f>
        <v>4</v>
      </c>
    </row>
    <row r="16" spans="1:19" x14ac:dyDescent="0.35">
      <c r="A16" s="1">
        <v>70</v>
      </c>
      <c r="B16" s="1" t="s">
        <v>87</v>
      </c>
      <c r="C16" s="1" t="s">
        <v>113</v>
      </c>
      <c r="D16" s="1" t="s">
        <v>96</v>
      </c>
      <c r="E16" s="1" t="s">
        <v>3</v>
      </c>
      <c r="G16" s="1" t="s">
        <v>5</v>
      </c>
      <c r="H16" s="1">
        <v>1</v>
      </c>
      <c r="I16" s="4">
        <f>IF(Tabla15[[#This Row],[Posición]]=0,0,0.975^(Tabla15[[#This Row],[Posición]]-1)*3000)</f>
        <v>3000</v>
      </c>
      <c r="J16" s="1">
        <v>8</v>
      </c>
      <c r="K16" s="4">
        <f>IF(Tabla15[[#This Row],[Posición2]]=0,0,0.975^(Tabla15[[#This Row],[Posición2]]-1)*3000)</f>
        <v>2512.7747804992669</v>
      </c>
      <c r="L16" s="1">
        <v>3</v>
      </c>
      <c r="M16" s="1">
        <f>IF(Tabla15[[#This Row],[Posición3]]=0,0,0.975^(Tabla15[[#This Row],[Posición3]]-1)*3000)</f>
        <v>2851.875</v>
      </c>
      <c r="N16" s="1">
        <v>4</v>
      </c>
      <c r="O16" s="1">
        <f>IF(Tabla15[[#This Row],[Posición4]]=0,0,0.975^(Tabla15[[#This Row],[Posición4]]-1)*3000)</f>
        <v>2780.578125</v>
      </c>
      <c r="P16" s="4">
        <f>SUM(Tabla15[[#This Row],[Puntaje]],Tabla15[[#This Row],[Puntaje2]],Tabla15[[#This Row],[Puntaje3]],Tabla15[[#This Row],[Puntaje4]])</f>
        <v>11145.227905499267</v>
      </c>
      <c r="Q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8632.453125</v>
      </c>
      <c r="R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11145.227905499267</v>
      </c>
      <c r="S16" s="1">
        <f>+COUNTA(Tabla15[[#This Row],[Posición]:[Puntaje4]])-COUNTA($H$1:$O$1)</f>
        <v>4</v>
      </c>
    </row>
    <row r="17" spans="1:19" x14ac:dyDescent="0.35">
      <c r="A17" s="1">
        <v>31</v>
      </c>
      <c r="B17" s="1" t="s">
        <v>61</v>
      </c>
      <c r="C17" s="1" t="s">
        <v>126</v>
      </c>
      <c r="D17" s="1" t="s">
        <v>28</v>
      </c>
      <c r="E17" s="1" t="s">
        <v>3</v>
      </c>
      <c r="G17" s="1" t="s">
        <v>130</v>
      </c>
      <c r="H17" s="1">
        <v>4</v>
      </c>
      <c r="I17" s="4">
        <f>IF(Tabla15[[#This Row],[Posición]]=0,0,0.975^(Tabla15[[#This Row],[Posición]]-1)*3000)</f>
        <v>2780.578125</v>
      </c>
      <c r="J17" s="1">
        <v>6</v>
      </c>
      <c r="K17" s="4">
        <f>IF(Tabla15[[#This Row],[Posición2]]=0,0,0.975^(Tabla15[[#This Row],[Posición2]]-1)*3000)</f>
        <v>2643.2870800781247</v>
      </c>
      <c r="L17" s="1">
        <v>4</v>
      </c>
      <c r="M17" s="1">
        <f>IF(Tabla15[[#This Row],[Posición3]]=0,0,0.975^(Tabla15[[#This Row],[Posición3]]-1)*3000)</f>
        <v>2780.578125</v>
      </c>
      <c r="N17" s="1">
        <v>3</v>
      </c>
      <c r="O17" s="1">
        <f>IF(Tabla15[[#This Row],[Posición4]]=0,0,0.975^(Tabla15[[#This Row],[Posición4]]-1)*3000)</f>
        <v>2851.875</v>
      </c>
      <c r="P17" s="4">
        <f>SUM(Tabla15[[#This Row],[Puntaje]],Tabla15[[#This Row],[Puntaje2]],Tabla15[[#This Row],[Puntaje3]],Tabla15[[#This Row],[Puntaje4]])</f>
        <v>11056.318330078124</v>
      </c>
      <c r="Q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8413.03125</v>
      </c>
      <c r="R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11056.318330078124</v>
      </c>
      <c r="S17" s="1">
        <f>+COUNTA(Tabla15[[#This Row],[Posición]:[Puntaje4]])-COUNTA($H$1:$O$1)</f>
        <v>4</v>
      </c>
    </row>
    <row r="18" spans="1:19" x14ac:dyDescent="0.35">
      <c r="A18" s="1">
        <v>53</v>
      </c>
      <c r="B18" s="1" t="s">
        <v>161</v>
      </c>
      <c r="C18" s="1" t="s">
        <v>106</v>
      </c>
      <c r="D18" s="1" t="s">
        <v>193</v>
      </c>
      <c r="E18" s="1" t="s">
        <v>3</v>
      </c>
      <c r="G18" s="1" t="s">
        <v>203</v>
      </c>
      <c r="H18" s="1">
        <v>5</v>
      </c>
      <c r="I18" s="4">
        <f>IF(Tabla15[[#This Row],[Posición]]=0,0,0.975^(Tabla15[[#This Row],[Posición]]-1)*3000)</f>
        <v>2711.0636718749997</v>
      </c>
      <c r="J18" s="1">
        <v>6</v>
      </c>
      <c r="K18" s="4">
        <f>IF(Tabla15[[#This Row],[Posición2]]=0,0,0.975^(Tabla15[[#This Row],[Posición2]]-1)*3000)</f>
        <v>2643.2870800781247</v>
      </c>
      <c r="L18" s="1">
        <v>5</v>
      </c>
      <c r="M18" s="1">
        <f>IF(Tabla15[[#This Row],[Posición3]]=0,0,0.975^(Tabla15[[#This Row],[Posición3]]-1)*3000)</f>
        <v>2711.0636718749997</v>
      </c>
      <c r="N18" s="1">
        <v>3</v>
      </c>
      <c r="O18" s="1">
        <f>IF(Tabla15[[#This Row],[Posición4]]=0,0,0.975^(Tabla15[[#This Row],[Posición4]]-1)*3000)</f>
        <v>2851.875</v>
      </c>
      <c r="P18" s="4">
        <f>SUM(Tabla15[[#This Row],[Puntaje]],Tabla15[[#This Row],[Puntaje2]],Tabla15[[#This Row],[Puntaje3]],Tabla15[[#This Row],[Puntaje4]])</f>
        <v>10917.289423828124</v>
      </c>
      <c r="Q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8274.0023437499985</v>
      </c>
      <c r="R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10917.289423828122</v>
      </c>
      <c r="S18" s="1">
        <f>+COUNTA(Tabla15[[#This Row],[Posición]:[Puntaje4]])-COUNTA($H$1:$O$1)</f>
        <v>4</v>
      </c>
    </row>
    <row r="19" spans="1:19" x14ac:dyDescent="0.35">
      <c r="A19" s="1">
        <v>43</v>
      </c>
      <c r="B19" s="1" t="s">
        <v>317</v>
      </c>
      <c r="C19" s="1" t="s">
        <v>69</v>
      </c>
      <c r="D19" s="1" t="s">
        <v>318</v>
      </c>
      <c r="E19" s="1" t="s">
        <v>3</v>
      </c>
      <c r="G19" s="1" t="s">
        <v>200</v>
      </c>
      <c r="H19" s="1">
        <v>8</v>
      </c>
      <c r="I19" s="4">
        <f>IF(Tabla15[[#This Row],[Posición]]=0,0,0.975^(Tabla15[[#This Row],[Posición]]-1)*3000)</f>
        <v>2512.7747804992669</v>
      </c>
      <c r="J19" s="1">
        <v>5</v>
      </c>
      <c r="K19" s="4">
        <f>IF(Tabla15[[#This Row],[Posición2]]=0,0,0.975^(Tabla15[[#This Row],[Posición2]]-1)*3000)</f>
        <v>2711.0636718749997</v>
      </c>
      <c r="L19" s="1">
        <v>2</v>
      </c>
      <c r="M19" s="1">
        <f>IF(Tabla15[[#This Row],[Posición3]]=0,0,0.975^(Tabla15[[#This Row],[Posición3]]-1)*3000)</f>
        <v>2925</v>
      </c>
      <c r="N19" s="1">
        <v>7</v>
      </c>
      <c r="O19" s="1">
        <f>IF(Tabla15[[#This Row],[Posición4]]=0,0,0.975^(Tabla15[[#This Row],[Posición4]]-1)*3000)</f>
        <v>2577.2049030761714</v>
      </c>
      <c r="P19" s="4">
        <f>SUM(Tabla15[[#This Row],[Puntaje]],Tabla15[[#This Row],[Puntaje2]],Tabla15[[#This Row],[Puntaje3]],Tabla15[[#This Row],[Puntaje4]])</f>
        <v>10726.043355450438</v>
      </c>
      <c r="Q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8213.2685749511711</v>
      </c>
      <c r="R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10726.043355450438</v>
      </c>
      <c r="S19" s="1">
        <f>+COUNTA(Tabla15[[#This Row],[Posición]:[Puntaje4]])-COUNTA($H$1:$O$1)</f>
        <v>4</v>
      </c>
    </row>
    <row r="20" spans="1:19" x14ac:dyDescent="0.35">
      <c r="A20" s="1">
        <v>13</v>
      </c>
      <c r="B20" s="1" t="s">
        <v>117</v>
      </c>
      <c r="C20" s="1" t="s">
        <v>113</v>
      </c>
      <c r="D20" s="1" t="s">
        <v>96</v>
      </c>
      <c r="E20" s="1" t="s">
        <v>3</v>
      </c>
      <c r="G20" s="1" t="s">
        <v>4</v>
      </c>
      <c r="H20" s="1">
        <v>8</v>
      </c>
      <c r="I20" s="4">
        <f>IF(Tabla15[[#This Row],[Posición]]=0,0,0.975^(Tabla15[[#This Row],[Posición]]-1)*3000)</f>
        <v>2512.7747804992669</v>
      </c>
      <c r="J20" s="1">
        <v>5</v>
      </c>
      <c r="K20" s="4">
        <f>IF(Tabla15[[#This Row],[Posición2]]=0,0,0.975^(Tabla15[[#This Row],[Posición2]]-1)*3000)</f>
        <v>2711.0636718749997</v>
      </c>
      <c r="L20" s="1">
        <v>6</v>
      </c>
      <c r="M20" s="1">
        <f>IF(Tabla15[[#This Row],[Posición3]]=0,0,0.975^(Tabla15[[#This Row],[Posición3]]-1)*3000)</f>
        <v>2643.2870800781247</v>
      </c>
      <c r="N20" s="1">
        <v>3</v>
      </c>
      <c r="O20" s="1">
        <f>IF(Tabla15[[#This Row],[Posición4]]=0,0,0.975^(Tabla15[[#This Row],[Posición4]]-1)*3000)</f>
        <v>2851.875</v>
      </c>
      <c r="P20" s="4">
        <f>SUM(Tabla15[[#This Row],[Puntaje]],Tabla15[[#This Row],[Puntaje2]],Tabla15[[#This Row],[Puntaje3]],Tabla15[[#This Row],[Puntaje4]])</f>
        <v>10719.000532452392</v>
      </c>
      <c r="Q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8206.2257519531231</v>
      </c>
      <c r="R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10719.00053245239</v>
      </c>
      <c r="S20" s="1">
        <f>+COUNTA(Tabla15[[#This Row],[Posición]:[Puntaje4]])-COUNTA($H$1:$O$1)</f>
        <v>4</v>
      </c>
    </row>
    <row r="21" spans="1:19" x14ac:dyDescent="0.35">
      <c r="A21" s="1">
        <v>83</v>
      </c>
      <c r="B21" s="1" t="s">
        <v>217</v>
      </c>
      <c r="C21" s="1" t="s">
        <v>42</v>
      </c>
      <c r="D21" s="1" t="s">
        <v>129</v>
      </c>
      <c r="E21" s="1" t="s">
        <v>3</v>
      </c>
      <c r="G21" s="1" t="s">
        <v>4</v>
      </c>
      <c r="H21" s="1">
        <v>9</v>
      </c>
      <c r="I21" s="4">
        <f>IF(Tabla15[[#This Row],[Posición]]=0,0,0.975^(Tabla15[[#This Row],[Posición]]-1)*3000)</f>
        <v>2449.9554109867854</v>
      </c>
      <c r="J21" s="1">
        <v>4</v>
      </c>
      <c r="K21" s="4">
        <f>IF(Tabla15[[#This Row],[Posición2]]=0,0,0.975^(Tabla15[[#This Row],[Posición2]]-1)*3000)</f>
        <v>2780.578125</v>
      </c>
      <c r="L21" s="1">
        <v>5</v>
      </c>
      <c r="M21" s="1">
        <f>IF(Tabla15[[#This Row],[Posición3]]=0,0,0.975^(Tabla15[[#This Row],[Posición3]]-1)*3000)</f>
        <v>2711.0636718749997</v>
      </c>
      <c r="N21" s="1">
        <v>5</v>
      </c>
      <c r="O21" s="1">
        <f>IF(Tabla15[[#This Row],[Posición4]]=0,0,0.975^(Tabla15[[#This Row],[Posición4]]-1)*3000)</f>
        <v>2711.0636718749997</v>
      </c>
      <c r="P21" s="4">
        <f>SUM(Tabla15[[#This Row],[Puntaje]],Tabla15[[#This Row],[Puntaje2]],Tabla15[[#This Row],[Puntaje3]],Tabla15[[#This Row],[Puntaje4]])</f>
        <v>10652.660879736784</v>
      </c>
      <c r="Q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8202.7054687499985</v>
      </c>
      <c r="R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10652.660879736784</v>
      </c>
      <c r="S21" s="1">
        <f>+COUNTA(Tabla15[[#This Row],[Posición]:[Puntaje4]])-COUNTA($H$1:$O$1)</f>
        <v>4</v>
      </c>
    </row>
    <row r="22" spans="1:19" x14ac:dyDescent="0.35">
      <c r="A22" s="1">
        <v>42</v>
      </c>
      <c r="B22" s="1" t="s">
        <v>350</v>
      </c>
      <c r="C22" s="1" t="s">
        <v>320</v>
      </c>
      <c r="D22" s="1" t="s">
        <v>192</v>
      </c>
      <c r="E22" s="1" t="s">
        <v>3</v>
      </c>
      <c r="G22" s="1" t="s">
        <v>130</v>
      </c>
      <c r="H22" s="1">
        <v>6</v>
      </c>
      <c r="I22" s="4">
        <f>IF(Tabla15[[#This Row],[Posición]]=0,0,0.975^(Tabla15[[#This Row],[Posición]]-1)*3000)</f>
        <v>2643.2870800781247</v>
      </c>
      <c r="J22" s="1">
        <v>7</v>
      </c>
      <c r="K22" s="4">
        <f>IF(Tabla15[[#This Row],[Posición2]]=0,0,0.975^(Tabla15[[#This Row],[Posición2]]-1)*3000)</f>
        <v>2577.2049030761714</v>
      </c>
      <c r="L22" s="1">
        <v>6</v>
      </c>
      <c r="M22" s="1">
        <f>IF(Tabla15[[#This Row],[Posición3]]=0,0,0.975^(Tabla15[[#This Row],[Posición3]]-1)*3000)</f>
        <v>2643.2870800781247</v>
      </c>
      <c r="N22" s="1">
        <v>4</v>
      </c>
      <c r="O22" s="1">
        <f>IF(Tabla15[[#This Row],[Posición4]]=0,0,0.975^(Tabla15[[#This Row],[Posición4]]-1)*3000)</f>
        <v>2780.578125</v>
      </c>
      <c r="P22" s="4">
        <f>SUM(Tabla15[[#This Row],[Puntaje]],Tabla15[[#This Row],[Puntaje2]],Tabla15[[#This Row],[Puntaje3]],Tabla15[[#This Row],[Puntaje4]])</f>
        <v>10644.357188232421</v>
      </c>
      <c r="Q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8067.1522851562495</v>
      </c>
      <c r="R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10644.357188232421</v>
      </c>
      <c r="S22" s="1">
        <f>+COUNTA(Tabla15[[#This Row],[Posición]:[Puntaje4]])-COUNTA($H$1:$O$1)</f>
        <v>4</v>
      </c>
    </row>
    <row r="23" spans="1:19" x14ac:dyDescent="0.35">
      <c r="A23" s="1">
        <v>56</v>
      </c>
      <c r="B23" s="1" t="s">
        <v>45</v>
      </c>
      <c r="C23" s="1" t="s">
        <v>171</v>
      </c>
      <c r="D23" s="1" t="s">
        <v>184</v>
      </c>
      <c r="E23" s="1" t="s">
        <v>3</v>
      </c>
      <c r="G23" s="1" t="s">
        <v>203</v>
      </c>
      <c r="H23" s="1">
        <v>8</v>
      </c>
      <c r="I23" s="4">
        <f>IF(Tabla15[[#This Row],[Posición]]=0,0,0.975^(Tabla15[[#This Row],[Posición]]-1)*3000)</f>
        <v>2512.7747804992669</v>
      </c>
      <c r="J23" s="1">
        <v>7</v>
      </c>
      <c r="K23" s="4">
        <f>IF(Tabla15[[#This Row],[Posición2]]=0,0,0.975^(Tabla15[[#This Row],[Posición2]]-1)*3000)</f>
        <v>2577.2049030761714</v>
      </c>
      <c r="L23" s="1">
        <v>6</v>
      </c>
      <c r="M23" s="1">
        <f>IF(Tabla15[[#This Row],[Posición3]]=0,0,0.975^(Tabla15[[#This Row],[Posición3]]-1)*3000)</f>
        <v>2643.2870800781247</v>
      </c>
      <c r="N23" s="1">
        <v>5</v>
      </c>
      <c r="O23" s="1">
        <f>IF(Tabla15[[#This Row],[Posición4]]=0,0,0.975^(Tabla15[[#This Row],[Posición4]]-1)*3000)</f>
        <v>2711.0636718749997</v>
      </c>
      <c r="P23" s="4">
        <f>SUM(Tabla15[[#This Row],[Puntaje]],Tabla15[[#This Row],[Puntaje2]],Tabla15[[#This Row],[Puntaje3]],Tabla15[[#This Row],[Puntaje4]])</f>
        <v>10444.330435528564</v>
      </c>
      <c r="Q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7931.5556550292968</v>
      </c>
      <c r="R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10444.330435528564</v>
      </c>
      <c r="S23" s="1">
        <f>+COUNTA(Tabla15[[#This Row],[Posición]:[Puntaje4]])-COUNTA($H$1:$O$1)</f>
        <v>4</v>
      </c>
    </row>
    <row r="24" spans="1:19" x14ac:dyDescent="0.35">
      <c r="A24" s="1">
        <v>76</v>
      </c>
      <c r="B24" s="1" t="s">
        <v>71</v>
      </c>
      <c r="C24" s="1" t="s">
        <v>112</v>
      </c>
      <c r="D24" s="1" t="s">
        <v>65</v>
      </c>
      <c r="E24" s="1" t="s">
        <v>3</v>
      </c>
      <c r="G24" s="1" t="s">
        <v>5</v>
      </c>
      <c r="H24" s="1">
        <v>12</v>
      </c>
      <c r="I24" s="4">
        <f>IF(Tabla15[[#This Row],[Posición]]=0,0,0.975^(Tabla15[[#This Row],[Posición]]-1)*3000)</f>
        <v>2270.7641410050796</v>
      </c>
      <c r="J24" s="1">
        <v>6</v>
      </c>
      <c r="K24" s="4">
        <f>IF(Tabla15[[#This Row],[Posición2]]=0,0,0.975^(Tabla15[[#This Row],[Posición2]]-1)*3000)</f>
        <v>2643.2870800781247</v>
      </c>
      <c r="L24" s="1">
        <v>4</v>
      </c>
      <c r="M24" s="1">
        <f>IF(Tabla15[[#This Row],[Posición3]]=0,0,0.975^(Tabla15[[#This Row],[Posición3]]-1)*3000)</f>
        <v>2780.578125</v>
      </c>
      <c r="N24" s="1">
        <v>5</v>
      </c>
      <c r="O24" s="1">
        <f>IF(Tabla15[[#This Row],[Posición4]]=0,0,0.975^(Tabla15[[#This Row],[Posición4]]-1)*3000)</f>
        <v>2711.0636718749997</v>
      </c>
      <c r="P24" s="4">
        <f>SUM(Tabla15[[#This Row],[Puntaje]],Tabla15[[#This Row],[Puntaje2]],Tabla15[[#This Row],[Puntaje3]],Tabla15[[#This Row],[Puntaje4]])</f>
        <v>10405.693017958203</v>
      </c>
      <c r="Q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8134.928876953124</v>
      </c>
      <c r="R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10405.693017958203</v>
      </c>
      <c r="S24" s="1">
        <f>+COUNTA(Tabla15[[#This Row],[Posición]:[Puntaje4]])-COUNTA($H$1:$O$1)</f>
        <v>4</v>
      </c>
    </row>
    <row r="25" spans="1:19" x14ac:dyDescent="0.35">
      <c r="A25" s="1">
        <v>81</v>
      </c>
      <c r="B25" s="1" t="s">
        <v>44</v>
      </c>
      <c r="C25" s="1" t="s">
        <v>115</v>
      </c>
      <c r="E25" s="1" t="s">
        <v>3</v>
      </c>
      <c r="G25" s="1" t="s">
        <v>4</v>
      </c>
      <c r="H25" s="1">
        <v>6</v>
      </c>
      <c r="I25" s="4">
        <f>IF(Tabla15[[#This Row],[Posición]]=0,0,0.975^(Tabla15[[#This Row],[Posición]]-1)*3000)</f>
        <v>2643.2870800781247</v>
      </c>
      <c r="J25" s="1">
        <v>8</v>
      </c>
      <c r="K25" s="4">
        <f>IF(Tabla15[[#This Row],[Posición2]]=0,0,0.975^(Tabla15[[#This Row],[Posición2]]-1)*3000)</f>
        <v>2512.7747804992669</v>
      </c>
      <c r="L25" s="1">
        <v>7</v>
      </c>
      <c r="M25" s="1">
        <f>IF(Tabla15[[#This Row],[Posición3]]=0,0,0.975^(Tabla15[[#This Row],[Posición3]]-1)*3000)</f>
        <v>2577.2049030761714</v>
      </c>
      <c r="N25" s="1">
        <v>6</v>
      </c>
      <c r="O25" s="1">
        <f>IF(Tabla15[[#This Row],[Posición4]]=0,0,0.975^(Tabla15[[#This Row],[Posición4]]-1)*3000)</f>
        <v>2643.2870800781247</v>
      </c>
      <c r="P25" s="4">
        <f>SUM(Tabla15[[#This Row],[Puntaje]],Tabla15[[#This Row],[Puntaje2]],Tabla15[[#This Row],[Puntaje3]],Tabla15[[#This Row],[Puntaje4]])</f>
        <v>10376.553843731686</v>
      </c>
      <c r="Q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7863.7790632324213</v>
      </c>
      <c r="R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10376.553843731688</v>
      </c>
      <c r="S25" s="1">
        <f>+COUNTA(Tabla15[[#This Row],[Posición]:[Puntaje4]])-COUNTA($H$1:$O$1)</f>
        <v>4</v>
      </c>
    </row>
    <row r="26" spans="1:19" x14ac:dyDescent="0.35">
      <c r="A26" s="1">
        <v>72</v>
      </c>
      <c r="B26" s="1" t="s">
        <v>211</v>
      </c>
      <c r="C26" s="1" t="s">
        <v>60</v>
      </c>
      <c r="D26" s="1" t="s">
        <v>110</v>
      </c>
      <c r="E26" s="1" t="s">
        <v>3</v>
      </c>
      <c r="G26" s="1" t="s">
        <v>5</v>
      </c>
      <c r="H26" s="1">
        <v>8</v>
      </c>
      <c r="I26" s="4">
        <f>IF(Tabla15[[#This Row],[Posición]]=0,0,0.975^(Tabla15[[#This Row],[Posición]]-1)*3000)</f>
        <v>2512.7747804992669</v>
      </c>
      <c r="J26" s="1">
        <v>9</v>
      </c>
      <c r="K26" s="4">
        <f>IF(Tabla15[[#This Row],[Posición2]]=0,0,0.975^(Tabla15[[#This Row],[Posición2]]-1)*3000)</f>
        <v>2449.9554109867854</v>
      </c>
      <c r="L26" s="1">
        <v>7</v>
      </c>
      <c r="M26" s="1">
        <f>IF(Tabla15[[#This Row],[Posición3]]=0,0,0.975^(Tabla15[[#This Row],[Posición3]]-1)*3000)</f>
        <v>2577.2049030761714</v>
      </c>
      <c r="N26" s="1">
        <v>7</v>
      </c>
      <c r="O26" s="1">
        <f>IF(Tabla15[[#This Row],[Posición4]]=0,0,0.975^(Tabla15[[#This Row],[Posición4]]-1)*3000)</f>
        <v>2577.2049030761714</v>
      </c>
      <c r="P26" s="4">
        <f>SUM(Tabla15[[#This Row],[Puntaje]],Tabla15[[#This Row],[Puntaje2]],Tabla15[[#This Row],[Puntaje3]],Tabla15[[#This Row],[Puntaje4]])</f>
        <v>10117.139997638396</v>
      </c>
      <c r="Q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7667.1845866516096</v>
      </c>
      <c r="R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10117.139997638395</v>
      </c>
      <c r="S26" s="1">
        <f>+COUNTA(Tabla15[[#This Row],[Posición]:[Puntaje4]])-COUNTA($H$1:$O$1)</f>
        <v>4</v>
      </c>
    </row>
    <row r="27" spans="1:19" x14ac:dyDescent="0.35">
      <c r="A27" s="1">
        <v>84</v>
      </c>
      <c r="B27" s="1" t="s">
        <v>218</v>
      </c>
      <c r="C27" s="1" t="s">
        <v>221</v>
      </c>
      <c r="D27" s="1" t="s">
        <v>20</v>
      </c>
      <c r="E27" s="1" t="s">
        <v>3</v>
      </c>
      <c r="G27" s="1" t="s">
        <v>4</v>
      </c>
      <c r="H27" s="1">
        <v>10</v>
      </c>
      <c r="I27" s="4">
        <f>IF(Tabla15[[#This Row],[Posición]]=0,0,0.975^(Tabla15[[#This Row],[Posición]]-1)*3000)</f>
        <v>2388.7065257121158</v>
      </c>
      <c r="J27" s="1">
        <v>7</v>
      </c>
      <c r="K27" s="4">
        <f>IF(Tabla15[[#This Row],[Posición2]]=0,0,0.975^(Tabla15[[#This Row],[Posición2]]-1)*3000)</f>
        <v>2577.2049030761714</v>
      </c>
      <c r="L27" s="1">
        <v>8</v>
      </c>
      <c r="M27" s="1">
        <f>IF(Tabla15[[#This Row],[Posición3]]=0,0,0.975^(Tabla15[[#This Row],[Posición3]]-1)*3000)</f>
        <v>2512.7747804992669</v>
      </c>
      <c r="N27" s="1">
        <v>7</v>
      </c>
      <c r="O27" s="1">
        <f>IF(Tabla15[[#This Row],[Posición4]]=0,0,0.975^(Tabla15[[#This Row],[Posición4]]-1)*3000)</f>
        <v>2577.2049030761714</v>
      </c>
      <c r="P27" s="4">
        <f>SUM(Tabla15[[#This Row],[Puntaje]],Tabla15[[#This Row],[Puntaje2]],Tabla15[[#This Row],[Puntaje3]],Tabla15[[#This Row],[Puntaje4]])</f>
        <v>10055.891112363726</v>
      </c>
      <c r="Q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7667.1845866516096</v>
      </c>
      <c r="R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10055.891112363726</v>
      </c>
      <c r="S27" s="1">
        <f>+COUNTA(Tabla15[[#This Row],[Posición]:[Puntaje4]])-COUNTA($H$1:$O$1)</f>
        <v>4</v>
      </c>
    </row>
    <row r="28" spans="1:19" x14ac:dyDescent="0.35">
      <c r="A28" s="1">
        <v>77</v>
      </c>
      <c r="B28" s="1" t="s">
        <v>73</v>
      </c>
      <c r="C28" s="1" t="s">
        <v>212</v>
      </c>
      <c r="D28" s="1" t="s">
        <v>63</v>
      </c>
      <c r="E28" s="1" t="s">
        <v>3</v>
      </c>
      <c r="G28" s="1" t="s">
        <v>5</v>
      </c>
      <c r="H28" s="1">
        <v>13</v>
      </c>
      <c r="I28" s="4">
        <f>IF(Tabla15[[#This Row],[Posición]]=0,0,0.975^(Tabla15[[#This Row],[Posición]]-1)*3000)</f>
        <v>2213.9950374799528</v>
      </c>
      <c r="J28" s="1">
        <v>10</v>
      </c>
      <c r="K28" s="4">
        <f>IF(Tabla15[[#This Row],[Posición2]]=0,0,0.975^(Tabla15[[#This Row],[Posición2]]-1)*3000)</f>
        <v>2388.7065257121158</v>
      </c>
      <c r="L28" s="1">
        <v>5</v>
      </c>
      <c r="M28" s="1">
        <f>IF(Tabla15[[#This Row],[Posición3]]=0,0,0.975^(Tabla15[[#This Row],[Posición3]]-1)*3000)</f>
        <v>2711.0636718749997</v>
      </c>
      <c r="N28" s="1">
        <v>8</v>
      </c>
      <c r="O28" s="1">
        <f>IF(Tabla15[[#This Row],[Posición4]]=0,0,0.975^(Tabla15[[#This Row],[Posición4]]-1)*3000)</f>
        <v>2512.7747804992669</v>
      </c>
      <c r="P28" s="4">
        <f>SUM(Tabla15[[#This Row],[Puntaje]],Tabla15[[#This Row],[Puntaje2]],Tabla15[[#This Row],[Puntaje3]],Tabla15[[#This Row],[Puntaje4]])</f>
        <v>9826.5400155663356</v>
      </c>
      <c r="Q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7612.5449780863819</v>
      </c>
      <c r="R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9826.5400155663338</v>
      </c>
      <c r="S28" s="1">
        <f>+COUNTA(Tabla15[[#This Row],[Posición]:[Puntaje4]])-COUNTA($H$1:$O$1)</f>
        <v>4</v>
      </c>
    </row>
    <row r="29" spans="1:19" x14ac:dyDescent="0.35">
      <c r="A29" s="1">
        <v>62</v>
      </c>
      <c r="B29" s="1" t="s">
        <v>50</v>
      </c>
      <c r="C29" s="1" t="s">
        <v>34</v>
      </c>
      <c r="D29" s="1" t="s">
        <v>188</v>
      </c>
      <c r="E29" s="1" t="s">
        <v>3</v>
      </c>
      <c r="G29" s="1" t="s">
        <v>203</v>
      </c>
      <c r="H29" s="1">
        <v>10</v>
      </c>
      <c r="I29" s="4">
        <f>IF(Tabla15[[#This Row],[Posición]]=0,0,0.975^(Tabla15[[#This Row],[Posición]]-1)*3000)</f>
        <v>2388.7065257121158</v>
      </c>
      <c r="J29" s="1">
        <v>10</v>
      </c>
      <c r="K29" s="4">
        <f>IF(Tabla15[[#This Row],[Posición2]]=0,0,0.975^(Tabla15[[#This Row],[Posición2]]-1)*3000)</f>
        <v>2388.7065257121158</v>
      </c>
      <c r="L29" s="1">
        <v>8</v>
      </c>
      <c r="M29" s="1">
        <f>IF(Tabla15[[#This Row],[Posición3]]=0,0,0.975^(Tabla15[[#This Row],[Posición3]]-1)*3000)</f>
        <v>2512.7747804992669</v>
      </c>
      <c r="N29" s="1">
        <v>8</v>
      </c>
      <c r="O29" s="1">
        <f>IF(Tabla15[[#This Row],[Posición4]]=0,0,0.975^(Tabla15[[#This Row],[Posición4]]-1)*3000)</f>
        <v>2512.7747804992669</v>
      </c>
      <c r="P29" s="4">
        <f>SUM(Tabla15[[#This Row],[Puntaje]],Tabla15[[#This Row],[Puntaje2]],Tabla15[[#This Row],[Puntaje3]],Tabla15[[#This Row],[Puntaje4]])</f>
        <v>9802.9626124227652</v>
      </c>
      <c r="Q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7414.2560867106495</v>
      </c>
      <c r="R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9802.9626124227652</v>
      </c>
      <c r="S29" s="1">
        <f>+COUNTA(Tabla15[[#This Row],[Posición]:[Puntaje4]])-COUNTA($H$1:$O$1)</f>
        <v>4</v>
      </c>
    </row>
    <row r="30" spans="1:19" x14ac:dyDescent="0.35">
      <c r="A30" s="1">
        <v>79</v>
      </c>
      <c r="B30" s="1" t="s">
        <v>209</v>
      </c>
      <c r="C30" s="1" t="s">
        <v>210</v>
      </c>
      <c r="E30" s="1" t="s">
        <v>3</v>
      </c>
      <c r="G30" s="1" t="s">
        <v>5</v>
      </c>
      <c r="H30" s="1">
        <v>15</v>
      </c>
      <c r="I30" s="4">
        <f>IF(Tabla15[[#This Row],[Posición]]=0,0,0.975^(Tabla15[[#This Row],[Posición]]-1)*3000)</f>
        <v>2104.6790325043798</v>
      </c>
      <c r="J30" s="1">
        <v>13</v>
      </c>
      <c r="K30" s="4">
        <f>IF(Tabla15[[#This Row],[Posición2]]=0,0,0.975^(Tabla15[[#This Row],[Posición2]]-1)*3000)</f>
        <v>2213.9950374799528</v>
      </c>
      <c r="L30" s="1">
        <v>10</v>
      </c>
      <c r="M30" s="1">
        <f>IF(Tabla15[[#This Row],[Posición3]]=0,0,0.975^(Tabla15[[#This Row],[Posición3]]-1)*3000)</f>
        <v>2388.7065257121158</v>
      </c>
      <c r="N30" s="1">
        <v>9</v>
      </c>
      <c r="O30" s="1">
        <f>IF(Tabla15[[#This Row],[Posición4]]=0,0,0.975^(Tabla15[[#This Row],[Posición4]]-1)*3000)</f>
        <v>2449.9554109867854</v>
      </c>
      <c r="P30" s="4">
        <f>SUM(Tabla15[[#This Row],[Puntaje]],Tabla15[[#This Row],[Puntaje2]],Tabla15[[#This Row],[Puntaje3]],Tabla15[[#This Row],[Puntaje4]])</f>
        <v>9157.3360066832338</v>
      </c>
      <c r="Q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7052.6569741788544</v>
      </c>
      <c r="R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9157.3360066832338</v>
      </c>
      <c r="S30" s="1">
        <f>+COUNTA(Tabla15[[#This Row],[Posición]:[Puntaje4]])-COUNTA($H$1:$O$1)</f>
        <v>4</v>
      </c>
    </row>
    <row r="31" spans="1:19" x14ac:dyDescent="0.35">
      <c r="A31" s="1">
        <v>6</v>
      </c>
      <c r="B31" s="1" t="s">
        <v>51</v>
      </c>
      <c r="C31" s="1" t="s">
        <v>59</v>
      </c>
      <c r="D31" s="1" t="s">
        <v>92</v>
      </c>
      <c r="E31" s="1" t="s">
        <v>3</v>
      </c>
      <c r="G31" s="1" t="s">
        <v>199</v>
      </c>
      <c r="H31" s="1">
        <v>1</v>
      </c>
      <c r="I31" s="4">
        <f>IF(Tabla15[[#This Row],[Posición]]=0,0,0.975^(Tabla15[[#This Row],[Posición]]-1)*3000)</f>
        <v>3000</v>
      </c>
      <c r="K31" s="4">
        <f>IF(Tabla15[[#This Row],[Posición2]]=0,0,0.975^(Tabla15[[#This Row],[Posición2]]-1)*3000)</f>
        <v>0</v>
      </c>
      <c r="L31" s="1">
        <v>1</v>
      </c>
      <c r="M31" s="1">
        <f>IF(Tabla15[[#This Row],[Posición3]]=0,0,0.975^(Tabla15[[#This Row],[Posición3]]-1)*3000)</f>
        <v>3000</v>
      </c>
      <c r="N31" s="1">
        <v>1</v>
      </c>
      <c r="O31" s="1">
        <f>IF(Tabla15[[#This Row],[Posición4]]=0,0,0.975^(Tabla15[[#This Row],[Posición4]]-1)*3000)</f>
        <v>3000</v>
      </c>
      <c r="P31" s="4">
        <f>SUM(Tabla15[[#This Row],[Puntaje]],Tabla15[[#This Row],[Puntaje2]],Tabla15[[#This Row],[Puntaje3]],Tabla15[[#This Row],[Puntaje4]])</f>
        <v>9000</v>
      </c>
      <c r="Q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31" s="1">
        <f>+COUNTA(Tabla15[[#This Row],[Posición]:[Puntaje4]])-COUNTA($H$1:$O$1)</f>
        <v>3</v>
      </c>
    </row>
    <row r="32" spans="1:19" x14ac:dyDescent="0.35">
      <c r="A32" s="1">
        <v>24</v>
      </c>
      <c r="B32" s="1" t="s">
        <v>139</v>
      </c>
      <c r="C32" s="1" t="s">
        <v>34</v>
      </c>
      <c r="D32" s="1" t="s">
        <v>105</v>
      </c>
      <c r="E32" s="1" t="s">
        <v>3</v>
      </c>
      <c r="G32" s="1" t="s">
        <v>200</v>
      </c>
      <c r="H32" s="1">
        <v>1</v>
      </c>
      <c r="I32" s="4">
        <f>IF(Tabla15[[#This Row],[Posición]]=0,0,0.975^(Tabla15[[#This Row],[Posición]]-1)*3000)</f>
        <v>3000</v>
      </c>
      <c r="J32" s="1">
        <v>1</v>
      </c>
      <c r="K32" s="4">
        <f>IF(Tabla15[[#This Row],[Posición2]]=0,0,0.975^(Tabla15[[#This Row],[Posición2]]-1)*3000)</f>
        <v>3000</v>
      </c>
      <c r="M32" s="1">
        <f>IF(Tabla15[[#This Row],[Posición3]]=0,0,0.975^(Tabla15[[#This Row],[Posición3]]-1)*3000)</f>
        <v>0</v>
      </c>
      <c r="N32" s="1">
        <v>1</v>
      </c>
      <c r="O32" s="1">
        <f>IF(Tabla15[[#This Row],[Posición4]]=0,0,0.975^(Tabla15[[#This Row],[Posición4]]-1)*3000)</f>
        <v>3000</v>
      </c>
      <c r="P32" s="4">
        <f>SUM(Tabla15[[#This Row],[Puntaje]],Tabla15[[#This Row],[Puntaje2]],Tabla15[[#This Row],[Puntaje3]],Tabla15[[#This Row],[Puntaje4]])</f>
        <v>9000</v>
      </c>
      <c r="Q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32" s="1">
        <f>+COUNTA(Tabla15[[#This Row],[Posición]:[Puntaje4]])-COUNTA($H$1:$O$1)</f>
        <v>3</v>
      </c>
    </row>
    <row r="33" spans="1:19" x14ac:dyDescent="0.35">
      <c r="A33" s="1">
        <v>58</v>
      </c>
      <c r="B33" s="1" t="s">
        <v>154</v>
      </c>
      <c r="C33" s="1" t="s">
        <v>173</v>
      </c>
      <c r="D33" s="1" t="s">
        <v>20</v>
      </c>
      <c r="E33" s="1" t="s">
        <v>3</v>
      </c>
      <c r="G33" s="1" t="s">
        <v>205</v>
      </c>
      <c r="H33" s="1">
        <v>1</v>
      </c>
      <c r="I33" s="4">
        <f>IF(Tabla15[[#This Row],[Posición]]=0,0,0.975^(Tabla15[[#This Row],[Posición]]-1)*3000)</f>
        <v>3000</v>
      </c>
      <c r="J33" s="1">
        <v>1</v>
      </c>
      <c r="K33" s="4">
        <f>IF(Tabla15[[#This Row],[Posición2]]=0,0,0.975^(Tabla15[[#This Row],[Posición2]]-1)*3000)</f>
        <v>3000</v>
      </c>
      <c r="M33" s="1">
        <f>IF(Tabla15[[#This Row],[Posición3]]=0,0,0.975^(Tabla15[[#This Row],[Posición3]]-1)*3000)</f>
        <v>0</v>
      </c>
      <c r="N33" s="1">
        <v>1</v>
      </c>
      <c r="O33" s="1">
        <f>IF(Tabla15[[#This Row],[Posición4]]=0,0,0.975^(Tabla15[[#This Row],[Posición4]]-1)*3000)</f>
        <v>3000</v>
      </c>
      <c r="P33" s="4">
        <f>SUM(Tabla15[[#This Row],[Puntaje]],Tabla15[[#This Row],[Puntaje2]],Tabla15[[#This Row],[Puntaje3]],Tabla15[[#This Row],[Puntaje4]])</f>
        <v>9000</v>
      </c>
      <c r="Q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33" s="1">
        <f>+COUNTA(Tabla15[[#This Row],[Posición]:[Puntaje4]])-COUNTA($H$1:$O$1)</f>
        <v>3</v>
      </c>
    </row>
    <row r="34" spans="1:19" x14ac:dyDescent="0.35">
      <c r="A34" s="1">
        <v>64</v>
      </c>
      <c r="B34" s="1" t="s">
        <v>45</v>
      </c>
      <c r="C34" s="1" t="s">
        <v>158</v>
      </c>
      <c r="E34" s="1" t="s">
        <v>3</v>
      </c>
      <c r="G34" s="1" t="s">
        <v>130</v>
      </c>
      <c r="H34" s="1">
        <v>1</v>
      </c>
      <c r="I34" s="4">
        <f>IF(Tabla15[[#This Row],[Posición]]=0,0,0.975^(Tabla15[[#This Row],[Posición]]-1)*3000)</f>
        <v>3000</v>
      </c>
      <c r="J34" s="1">
        <v>1</v>
      </c>
      <c r="K34" s="4">
        <f>IF(Tabla15[[#This Row],[Posición2]]=0,0,0.975^(Tabla15[[#This Row],[Posición2]]-1)*3000)</f>
        <v>3000</v>
      </c>
      <c r="L34" s="1">
        <v>1</v>
      </c>
      <c r="M34" s="1">
        <f>IF(Tabla15[[#This Row],[Posición3]]=0,0,0.975^(Tabla15[[#This Row],[Posición3]]-1)*3000)</f>
        <v>3000</v>
      </c>
      <c r="O34" s="1">
        <f>IF(Tabla15[[#This Row],[Posición4]]=0,0,0.975^(Tabla15[[#This Row],[Posición4]]-1)*3000)</f>
        <v>0</v>
      </c>
      <c r="P34" s="4">
        <f>SUM(Tabla15[[#This Row],[Puntaje]],Tabla15[[#This Row],[Puntaje2]],Tabla15[[#This Row],[Puntaje3]],Tabla15[[#This Row],[Puntaje4]])</f>
        <v>9000</v>
      </c>
      <c r="Q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34" s="1">
        <f>+COUNTA(Tabla15[[#This Row],[Posición]:[Puntaje4]])-COUNTA($H$1:$O$1)</f>
        <v>3</v>
      </c>
    </row>
    <row r="35" spans="1:19" x14ac:dyDescent="0.35">
      <c r="A35" s="1">
        <v>66</v>
      </c>
      <c r="B35" s="1" t="s">
        <v>82</v>
      </c>
      <c r="C35" s="1" t="s">
        <v>177</v>
      </c>
      <c r="D35" s="1" t="s">
        <v>23</v>
      </c>
      <c r="E35" s="1" t="s">
        <v>3</v>
      </c>
      <c r="G35" s="1" t="s">
        <v>7</v>
      </c>
      <c r="H35" s="1">
        <v>0</v>
      </c>
      <c r="I35" s="4">
        <f>IF(Tabla15[[#This Row],[Posición]]=0,0,0.975^(Tabla15[[#This Row],[Posición]]-1)*3000)</f>
        <v>0</v>
      </c>
      <c r="J35" s="1">
        <v>1</v>
      </c>
      <c r="K35" s="4">
        <f>IF(Tabla15[[#This Row],[Posición2]]=0,0,0.975^(Tabla15[[#This Row],[Posición2]]-1)*3000)</f>
        <v>3000</v>
      </c>
      <c r="L35" s="1">
        <v>1</v>
      </c>
      <c r="M35" s="1">
        <f>IF(Tabla15[[#This Row],[Posición3]]=0,0,0.975^(Tabla15[[#This Row],[Posición3]]-1)*3000)</f>
        <v>3000</v>
      </c>
      <c r="N35" s="1">
        <v>1</v>
      </c>
      <c r="O35" s="1">
        <f>IF(Tabla15[[#This Row],[Posición4]]=0,0,0.975^(Tabla15[[#This Row],[Posición4]]-1)*3000)</f>
        <v>3000</v>
      </c>
      <c r="P35" s="4">
        <f>SUM(Tabla15[[#This Row],[Puntaje]],Tabla15[[#This Row],[Puntaje2]],Tabla15[[#This Row],[Puntaje3]],Tabla15[[#This Row],[Puntaje4]])</f>
        <v>9000</v>
      </c>
      <c r="Q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9000</v>
      </c>
      <c r="R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9000</v>
      </c>
      <c r="S35" s="1">
        <f>+COUNTA(Tabla15[[#This Row],[Posición]:[Puntaje4]])-COUNTA($H$1:$O$1)</f>
        <v>4</v>
      </c>
    </row>
    <row r="36" spans="1:19" x14ac:dyDescent="0.35">
      <c r="A36" s="1">
        <v>15</v>
      </c>
      <c r="B36" s="1" t="s">
        <v>119</v>
      </c>
      <c r="C36" s="1" t="s">
        <v>70</v>
      </c>
      <c r="D36" s="1" t="s">
        <v>103</v>
      </c>
      <c r="E36" s="1" t="s">
        <v>3</v>
      </c>
      <c r="G36" s="1" t="s">
        <v>5</v>
      </c>
      <c r="H36" s="1">
        <v>1</v>
      </c>
      <c r="I36" s="4">
        <f>IF(Tabla15[[#This Row],[Posición]]=0,0,0.975^(Tabla15[[#This Row],[Posición]]-1)*3000)</f>
        <v>3000</v>
      </c>
      <c r="J36" s="1">
        <v>1</v>
      </c>
      <c r="K36" s="4">
        <f>IF(Tabla15[[#This Row],[Posición2]]=0,0,0.975^(Tabla15[[#This Row],[Posición2]]-1)*3000)</f>
        <v>3000</v>
      </c>
      <c r="M36" s="1">
        <f>IF(Tabla15[[#This Row],[Posición3]]=0,0,0.975^(Tabla15[[#This Row],[Posición3]]-1)*3000)</f>
        <v>0</v>
      </c>
      <c r="N36" s="1">
        <v>2</v>
      </c>
      <c r="O36" s="1">
        <f>IF(Tabla15[[#This Row],[Posición4]]=0,0,0.975^(Tabla15[[#This Row],[Posición4]]-1)*3000)</f>
        <v>2925</v>
      </c>
      <c r="P36" s="4">
        <f>SUM(Tabla15[[#This Row],[Puntaje]],Tabla15[[#This Row],[Puntaje2]],Tabla15[[#This Row],[Puntaje3]],Tabla15[[#This Row],[Puntaje4]])</f>
        <v>8925</v>
      </c>
      <c r="Q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8925</v>
      </c>
      <c r="R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8925</v>
      </c>
      <c r="S36" s="1">
        <f>+COUNTA(Tabla15[[#This Row],[Posición]:[Puntaje4]])-COUNTA($H$1:$O$1)</f>
        <v>3</v>
      </c>
    </row>
    <row r="37" spans="1:19" x14ac:dyDescent="0.35">
      <c r="A37" s="1">
        <v>60</v>
      </c>
      <c r="B37" s="1" t="s">
        <v>156</v>
      </c>
      <c r="C37" s="1" t="s">
        <v>175</v>
      </c>
      <c r="D37" s="1" t="s">
        <v>187</v>
      </c>
      <c r="E37" s="1" t="s">
        <v>3</v>
      </c>
      <c r="G37" s="1" t="s">
        <v>204</v>
      </c>
      <c r="H37" s="1">
        <v>2</v>
      </c>
      <c r="I37" s="4">
        <f>IF(Tabla15[[#This Row],[Posición]]=0,0,0.975^(Tabla15[[#This Row],[Posición]]-1)*3000)</f>
        <v>2925</v>
      </c>
      <c r="K37" s="4">
        <f>IF(Tabla15[[#This Row],[Posición2]]=0,0,0.975^(Tabla15[[#This Row],[Posición2]]-1)*3000)</f>
        <v>0</v>
      </c>
      <c r="L37" s="1">
        <v>2</v>
      </c>
      <c r="M37" s="1">
        <f>IF(Tabla15[[#This Row],[Posición3]]=0,0,0.975^(Tabla15[[#This Row],[Posición3]]-1)*3000)</f>
        <v>2925</v>
      </c>
      <c r="N37" s="1">
        <v>2</v>
      </c>
      <c r="O37" s="1">
        <f>IF(Tabla15[[#This Row],[Posición4]]=0,0,0.975^(Tabla15[[#This Row],[Posición4]]-1)*3000)</f>
        <v>2925</v>
      </c>
      <c r="P37" s="4">
        <f>SUM(Tabla15[[#This Row],[Puntaje]],Tabla15[[#This Row],[Puntaje2]],Tabla15[[#This Row],[Puntaje3]],Tabla15[[#This Row],[Puntaje4]])</f>
        <v>8775</v>
      </c>
      <c r="Q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8775</v>
      </c>
      <c r="R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8775</v>
      </c>
      <c r="S37" s="1">
        <f>+COUNTA(Tabla15[[#This Row],[Posición]:[Puntaje4]])-COUNTA($H$1:$O$1)</f>
        <v>3</v>
      </c>
    </row>
    <row r="38" spans="1:19" x14ac:dyDescent="0.35">
      <c r="A38" s="1">
        <v>133</v>
      </c>
      <c r="B38" s="1" t="s">
        <v>32</v>
      </c>
      <c r="C38" s="1" t="s">
        <v>323</v>
      </c>
      <c r="D38" s="1" t="s">
        <v>324</v>
      </c>
      <c r="E38" s="1" t="s">
        <v>3</v>
      </c>
      <c r="G38" s="1" t="s">
        <v>202</v>
      </c>
      <c r="I38" s="4">
        <f>IF(Tabla15[[#This Row],[Posición]]=0,0,0.975^(Tabla15[[#This Row],[Posición]]-1)*3000)</f>
        <v>0</v>
      </c>
      <c r="J38" s="1">
        <v>2</v>
      </c>
      <c r="K38" s="4">
        <f>IF(Tabla15[[#This Row],[Posición2]]=0,0,0.975^(Tabla15[[#This Row],[Posición2]]-1)*3000)</f>
        <v>2925</v>
      </c>
      <c r="L38" s="1">
        <v>2</v>
      </c>
      <c r="M38" s="1">
        <f>IF(Tabla15[[#This Row],[Posición3]]=0,0,0.975^(Tabla15[[#This Row],[Posición3]]-1)*3000)</f>
        <v>2925</v>
      </c>
      <c r="N38" s="1">
        <v>2</v>
      </c>
      <c r="O38" s="1">
        <f>IF(Tabla15[[#This Row],[Posición4]]=0,0,0.975^(Tabla15[[#This Row],[Posición4]]-1)*3000)</f>
        <v>2925</v>
      </c>
      <c r="P38" s="4">
        <f>SUM(Tabla15[[#This Row],[Puntaje]],Tabla15[[#This Row],[Puntaje2]],Tabla15[[#This Row],[Puntaje3]],Tabla15[[#This Row],[Puntaje4]])</f>
        <v>8775</v>
      </c>
      <c r="Q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8775</v>
      </c>
      <c r="R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8775</v>
      </c>
      <c r="S38" s="1">
        <f>+COUNTA(Tabla15[[#This Row],[Posición]:[Puntaje4]])-COUNTA($H$1:$O$1)</f>
        <v>3</v>
      </c>
    </row>
    <row r="39" spans="1:19" x14ac:dyDescent="0.35">
      <c r="A39" s="1">
        <v>91</v>
      </c>
      <c r="B39" s="3" t="s">
        <v>217</v>
      </c>
      <c r="C39" s="3" t="s">
        <v>62</v>
      </c>
      <c r="D39" s="1" t="s">
        <v>250</v>
      </c>
      <c r="E39" s="1" t="s">
        <v>3</v>
      </c>
      <c r="G39" s="1" t="s">
        <v>344</v>
      </c>
      <c r="I39" s="4">
        <f>IF(Tabla15[[#This Row],[Posición]]=0,0,0.975^(Tabla15[[#This Row],[Posición]]-1)*3000)</f>
        <v>0</v>
      </c>
      <c r="J39" s="1">
        <v>4</v>
      </c>
      <c r="K39" s="4">
        <f>IF(Tabla15[[#This Row],[Posición2]]=0,0,0.975^(Tabla15[[#This Row],[Posición2]]-1)*3000)</f>
        <v>2780.578125</v>
      </c>
      <c r="L39" s="1">
        <v>1</v>
      </c>
      <c r="M39" s="1">
        <f>IF(Tabla15[[#This Row],[Posición3]]=0,0,0.975^(Tabla15[[#This Row],[Posición3]]-1)*3000)</f>
        <v>3000</v>
      </c>
      <c r="N39" s="1">
        <v>2</v>
      </c>
      <c r="O39" s="1">
        <f>IF(Tabla15[[#This Row],[Posición4]]=0,0,0.975^(Tabla15[[#This Row],[Posición4]]-1)*3000)</f>
        <v>2925</v>
      </c>
      <c r="P39" s="4">
        <f>SUM(Tabla15[[#This Row],[Puntaje]],Tabla15[[#This Row],[Puntaje2]],Tabla15[[#This Row],[Puntaje3]],Tabla15[[#This Row],[Puntaje4]])</f>
        <v>8705.578125</v>
      </c>
      <c r="Q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8705.578125</v>
      </c>
      <c r="R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8705.578125</v>
      </c>
      <c r="S39" s="1">
        <f>+COUNTA(Tabla15[[#This Row],[Posición]:[Puntaje4]])-COUNTA($H$1:$O$1)</f>
        <v>3</v>
      </c>
    </row>
    <row r="40" spans="1:19" x14ac:dyDescent="0.35">
      <c r="A40" s="1">
        <v>99</v>
      </c>
      <c r="B40" s="3" t="s">
        <v>260</v>
      </c>
      <c r="C40" s="3" t="s">
        <v>276</v>
      </c>
      <c r="D40" s="1" t="s">
        <v>265</v>
      </c>
      <c r="E40" s="1" t="s">
        <v>3</v>
      </c>
      <c r="G40" s="1" t="s">
        <v>239</v>
      </c>
      <c r="I40" s="4">
        <f>IF(Tabla15[[#This Row],[Posición]]=0,0,0.975^(Tabla15[[#This Row],[Posición]]-1)*3000)</f>
        <v>0</v>
      </c>
      <c r="J40" s="1">
        <v>3</v>
      </c>
      <c r="K40" s="4">
        <f>IF(Tabla15[[#This Row],[Posición2]]=0,0,0.975^(Tabla15[[#This Row],[Posición2]]-1)*3000)</f>
        <v>2851.875</v>
      </c>
      <c r="L40" s="1">
        <v>3</v>
      </c>
      <c r="M40" s="1">
        <f>IF(Tabla15[[#This Row],[Posición3]]=0,0,0.975^(Tabla15[[#This Row],[Posición3]]-1)*3000)</f>
        <v>2851.875</v>
      </c>
      <c r="N40" s="1">
        <v>1</v>
      </c>
      <c r="O40" s="1">
        <f>IF(Tabla15[[#This Row],[Posición4]]=0,0,0.975^(Tabla15[[#This Row],[Posición4]]-1)*3000)</f>
        <v>3000</v>
      </c>
      <c r="P40" s="4">
        <f>SUM(Tabla15[[#This Row],[Puntaje]],Tabla15[[#This Row],[Puntaje2]],Tabla15[[#This Row],[Puntaje3]],Tabla15[[#This Row],[Puntaje4]])</f>
        <v>8703.75</v>
      </c>
      <c r="Q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8703.75</v>
      </c>
      <c r="R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8703.75</v>
      </c>
      <c r="S40" s="1">
        <f>+COUNTA(Tabla15[[#This Row],[Posición]:[Puntaje4]])-COUNTA($H$1:$O$1)</f>
        <v>3</v>
      </c>
    </row>
    <row r="41" spans="1:19" x14ac:dyDescent="0.35">
      <c r="A41" s="1">
        <v>40</v>
      </c>
      <c r="B41" s="1" t="s">
        <v>46</v>
      </c>
      <c r="C41" s="1" t="s">
        <v>38</v>
      </c>
      <c r="E41" s="1" t="s">
        <v>3</v>
      </c>
      <c r="G41" s="1" t="s">
        <v>203</v>
      </c>
      <c r="H41" s="1">
        <v>3</v>
      </c>
      <c r="I41" s="4">
        <f>IF(Tabla15[[#This Row],[Posición]]=0,0,0.975^(Tabla15[[#This Row],[Posición]]-1)*3000)</f>
        <v>2851.875</v>
      </c>
      <c r="J41" s="1">
        <v>4</v>
      </c>
      <c r="K41" s="4">
        <f>IF(Tabla15[[#This Row],[Posición2]]=0,0,0.975^(Tabla15[[#This Row],[Posición2]]-1)*3000)</f>
        <v>2780.578125</v>
      </c>
      <c r="L41" s="1">
        <v>2</v>
      </c>
      <c r="M41" s="1">
        <f>IF(Tabla15[[#This Row],[Posición3]]=0,0,0.975^(Tabla15[[#This Row],[Posición3]]-1)*3000)</f>
        <v>2925</v>
      </c>
      <c r="O41" s="1">
        <f>IF(Tabla15[[#This Row],[Posición4]]=0,0,0.975^(Tabla15[[#This Row],[Posición4]]-1)*3000)</f>
        <v>0</v>
      </c>
      <c r="P41" s="4">
        <f>SUM(Tabla15[[#This Row],[Puntaje]],Tabla15[[#This Row],[Puntaje2]],Tabla15[[#This Row],[Puntaje3]],Tabla15[[#This Row],[Puntaje4]])</f>
        <v>8557.453125</v>
      </c>
      <c r="Q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8557.453125</v>
      </c>
      <c r="R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8557.453125</v>
      </c>
      <c r="S41" s="1">
        <f>+COUNTA(Tabla15[[#This Row],[Posición]:[Puntaje4]])-COUNTA($H$1:$O$1)</f>
        <v>3</v>
      </c>
    </row>
    <row r="42" spans="1:19" x14ac:dyDescent="0.35">
      <c r="A42" s="1">
        <v>28</v>
      </c>
      <c r="B42" s="1" t="s">
        <v>143</v>
      </c>
      <c r="C42" s="1" t="s">
        <v>180</v>
      </c>
      <c r="D42" s="1" t="s">
        <v>100</v>
      </c>
      <c r="E42" s="1" t="s">
        <v>3</v>
      </c>
      <c r="G42" s="1" t="s">
        <v>6</v>
      </c>
      <c r="H42" s="1">
        <v>5</v>
      </c>
      <c r="I42" s="4">
        <f>IF(Tabla15[[#This Row],[Posición]]=0,0,0.975^(Tabla15[[#This Row],[Posición]]-1)*3000)</f>
        <v>2711.0636718749997</v>
      </c>
      <c r="K42" s="4">
        <f>IF(Tabla15[[#This Row],[Posición2]]=0,0,0.975^(Tabla15[[#This Row],[Posición2]]-1)*3000)</f>
        <v>0</v>
      </c>
      <c r="L42" s="1">
        <v>4</v>
      </c>
      <c r="M42" s="1">
        <f>IF(Tabla15[[#This Row],[Posición3]]=0,0,0.975^(Tabla15[[#This Row],[Posición3]]-1)*3000)</f>
        <v>2780.578125</v>
      </c>
      <c r="N42" s="1">
        <v>2</v>
      </c>
      <c r="O42" s="1">
        <f>IF(Tabla15[[#This Row],[Posición4]]=0,0,0.975^(Tabla15[[#This Row],[Posición4]]-1)*3000)</f>
        <v>2925</v>
      </c>
      <c r="P42" s="4">
        <f>SUM(Tabla15[[#This Row],[Puntaje]],Tabla15[[#This Row],[Puntaje2]],Tabla15[[#This Row],[Puntaje3]],Tabla15[[#This Row],[Puntaje4]])</f>
        <v>8416.6417968749993</v>
      </c>
      <c r="Q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8416.6417968749993</v>
      </c>
      <c r="R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8416.6417968749993</v>
      </c>
      <c r="S42" s="1">
        <f>+COUNTA(Tabla15[[#This Row],[Posición]:[Puntaje4]])-COUNTA($H$1:$O$1)</f>
        <v>3</v>
      </c>
    </row>
    <row r="43" spans="1:19" x14ac:dyDescent="0.35">
      <c r="A43" s="1">
        <v>82</v>
      </c>
      <c r="B43" s="1" t="s">
        <v>33</v>
      </c>
      <c r="C43" s="1" t="s">
        <v>98</v>
      </c>
      <c r="D43" s="1" t="s">
        <v>223</v>
      </c>
      <c r="E43" s="1" t="s">
        <v>3</v>
      </c>
      <c r="G43" s="1" t="s">
        <v>4</v>
      </c>
      <c r="H43" s="1">
        <v>7</v>
      </c>
      <c r="I43" s="4">
        <f>IF(Tabla15[[#This Row],[Posición]]=0,0,0.975^(Tabla15[[#This Row],[Posición]]-1)*3000)</f>
        <v>2577.2049030761714</v>
      </c>
      <c r="J43" s="1">
        <v>2</v>
      </c>
      <c r="K43" s="4">
        <f>IF(Tabla15[[#This Row],[Posición2]]=0,0,0.975^(Tabla15[[#This Row],[Posición2]]-1)*3000)</f>
        <v>2925</v>
      </c>
      <c r="L43" s="1">
        <v>3</v>
      </c>
      <c r="M43" s="1">
        <f>IF(Tabla15[[#This Row],[Posición3]]=0,0,0.975^(Tabla15[[#This Row],[Posición3]]-1)*3000)</f>
        <v>2851.875</v>
      </c>
      <c r="O43" s="1">
        <f>IF(Tabla15[[#This Row],[Posición4]]=0,0,0.975^(Tabla15[[#This Row],[Posición4]]-1)*3000)</f>
        <v>0</v>
      </c>
      <c r="P43" s="4">
        <f>SUM(Tabla15[[#This Row],[Puntaje]],Tabla15[[#This Row],[Puntaje2]],Tabla15[[#This Row],[Puntaje3]],Tabla15[[#This Row],[Puntaje4]])</f>
        <v>8354.0799030761718</v>
      </c>
      <c r="Q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8354.0799030761718</v>
      </c>
      <c r="R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8354.0799030761718</v>
      </c>
      <c r="S43" s="1">
        <f>+COUNTA(Tabla15[[#This Row],[Posición]:[Puntaje4]])-COUNTA($H$1:$O$1)</f>
        <v>3</v>
      </c>
    </row>
    <row r="44" spans="1:19" x14ac:dyDescent="0.35">
      <c r="A44" s="1">
        <v>93</v>
      </c>
      <c r="B44" s="3" t="s">
        <v>245</v>
      </c>
      <c r="C44" s="3" t="s">
        <v>122</v>
      </c>
      <c r="D44" s="1" t="s">
        <v>252</v>
      </c>
      <c r="E44" s="1" t="s">
        <v>3</v>
      </c>
      <c r="G44" s="1" t="s">
        <v>344</v>
      </c>
      <c r="I44" s="4">
        <f>IF(Tabla15[[#This Row],[Posición]]=0,0,0.975^(Tabla15[[#This Row],[Posición]]-1)*3000)</f>
        <v>0</v>
      </c>
      <c r="J44" s="1">
        <v>6</v>
      </c>
      <c r="K44" s="4">
        <f>IF(Tabla15[[#This Row],[Posición2]]=0,0,0.975^(Tabla15[[#This Row],[Posición2]]-1)*3000)</f>
        <v>2643.2870800781247</v>
      </c>
      <c r="L44" s="1">
        <v>2</v>
      </c>
      <c r="M44" s="1">
        <f>IF(Tabla15[[#This Row],[Posición3]]=0,0,0.975^(Tabla15[[#This Row],[Posición3]]-1)*3000)</f>
        <v>2925</v>
      </c>
      <c r="N44" s="1">
        <v>4</v>
      </c>
      <c r="O44" s="1">
        <f>IF(Tabla15[[#This Row],[Posición4]]=0,0,0.975^(Tabla15[[#This Row],[Posición4]]-1)*3000)</f>
        <v>2780.578125</v>
      </c>
      <c r="P44" s="4">
        <f>SUM(Tabla15[[#This Row],[Puntaje]],Tabla15[[#This Row],[Puntaje2]],Tabla15[[#This Row],[Puntaje3]],Tabla15[[#This Row],[Puntaje4]])</f>
        <v>8348.8652050781238</v>
      </c>
      <c r="Q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8348.8652050781238</v>
      </c>
      <c r="R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8348.8652050781238</v>
      </c>
      <c r="S44" s="1">
        <f>+COUNTA(Tabla15[[#This Row],[Posición]:[Puntaje4]])-COUNTA($H$1:$O$1)</f>
        <v>3</v>
      </c>
    </row>
    <row r="45" spans="1:19" x14ac:dyDescent="0.35">
      <c r="A45" s="1">
        <v>80</v>
      </c>
      <c r="B45" s="1" t="s">
        <v>86</v>
      </c>
      <c r="C45" s="1" t="s">
        <v>98</v>
      </c>
      <c r="D45" s="1" t="s">
        <v>223</v>
      </c>
      <c r="E45" s="1" t="s">
        <v>3</v>
      </c>
      <c r="G45" s="1" t="s">
        <v>4</v>
      </c>
      <c r="H45" s="1">
        <v>5</v>
      </c>
      <c r="I45" s="4">
        <f>IF(Tabla15[[#This Row],[Posición]]=0,0,0.975^(Tabla15[[#This Row],[Posición]]-1)*3000)</f>
        <v>2711.0636718749997</v>
      </c>
      <c r="J45" s="1">
        <v>3</v>
      </c>
      <c r="K45" s="4">
        <f>IF(Tabla15[[#This Row],[Posición2]]=0,0,0.975^(Tabla15[[#This Row],[Posición2]]-1)*3000)</f>
        <v>2851.875</v>
      </c>
      <c r="L45" s="1">
        <v>4</v>
      </c>
      <c r="M45" s="1">
        <f>IF(Tabla15[[#This Row],[Posición3]]=0,0,0.975^(Tabla15[[#This Row],[Posición3]]-1)*3000)</f>
        <v>2780.578125</v>
      </c>
      <c r="O45" s="1">
        <f>IF(Tabla15[[#This Row],[Posición4]]=0,0,0.975^(Tabla15[[#This Row],[Posición4]]-1)*3000)</f>
        <v>0</v>
      </c>
      <c r="P45" s="4">
        <f>SUM(Tabla15[[#This Row],[Puntaje]],Tabla15[[#This Row],[Puntaje2]],Tabla15[[#This Row],[Puntaje3]],Tabla15[[#This Row],[Puntaje4]])</f>
        <v>8343.5167968749993</v>
      </c>
      <c r="Q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8343.5167968749993</v>
      </c>
      <c r="R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8343.5167968749993</v>
      </c>
      <c r="S45" s="1">
        <f>+COUNTA(Tabla15[[#This Row],[Posición]:[Puntaje4]])-COUNTA($H$1:$O$1)</f>
        <v>3</v>
      </c>
    </row>
    <row r="46" spans="1:19" x14ac:dyDescent="0.35">
      <c r="A46" s="1">
        <v>103</v>
      </c>
      <c r="B46" s="3" t="s">
        <v>73</v>
      </c>
      <c r="C46" s="3" t="s">
        <v>278</v>
      </c>
      <c r="D46" s="1" t="s">
        <v>268</v>
      </c>
      <c r="E46" s="1" t="s">
        <v>3</v>
      </c>
      <c r="G46" s="1" t="s">
        <v>239</v>
      </c>
      <c r="I46" s="4">
        <f>IF(Tabla15[[#This Row],[Posición]]=0,0,0.975^(Tabla15[[#This Row],[Posición]]-1)*3000)</f>
        <v>0</v>
      </c>
      <c r="J46" s="1">
        <v>7</v>
      </c>
      <c r="K46" s="4">
        <f>IF(Tabla15[[#This Row],[Posición2]]=0,0,0.975^(Tabla15[[#This Row],[Posición2]]-1)*3000)</f>
        <v>2577.2049030761714</v>
      </c>
      <c r="L46" s="1">
        <v>5</v>
      </c>
      <c r="M46" s="1">
        <f>IF(Tabla15[[#This Row],[Posición3]]=0,0,0.975^(Tabla15[[#This Row],[Posición3]]-1)*3000)</f>
        <v>2711.0636718749997</v>
      </c>
      <c r="N46" s="1">
        <v>2</v>
      </c>
      <c r="O46" s="1">
        <f>IF(Tabla15[[#This Row],[Posición4]]=0,0,0.975^(Tabla15[[#This Row],[Posición4]]-1)*3000)</f>
        <v>2925</v>
      </c>
      <c r="P46" s="4">
        <f>SUM(Tabla15[[#This Row],[Puntaje]],Tabla15[[#This Row],[Puntaje2]],Tabla15[[#This Row],[Puntaje3]],Tabla15[[#This Row],[Puntaje4]])</f>
        <v>8213.2685749511711</v>
      </c>
      <c r="Q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8213.2685749511711</v>
      </c>
      <c r="R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8213.2685749511711</v>
      </c>
      <c r="S46" s="1">
        <f>+COUNTA(Tabla15[[#This Row],[Posición]:[Puntaje4]])-COUNTA($H$1:$O$1)</f>
        <v>3</v>
      </c>
    </row>
    <row r="47" spans="1:19" x14ac:dyDescent="0.35">
      <c r="A47" s="1">
        <v>95</v>
      </c>
      <c r="B47" s="3" t="s">
        <v>247</v>
      </c>
      <c r="C47" s="3" t="s">
        <v>256</v>
      </c>
      <c r="D47" s="1" t="s">
        <v>257</v>
      </c>
      <c r="E47" s="1" t="s">
        <v>3</v>
      </c>
      <c r="G47" s="1" t="s">
        <v>344</v>
      </c>
      <c r="I47" s="4">
        <f>IF(Tabla15[[#This Row],[Posición]]=0,0,0.975^(Tabla15[[#This Row],[Posición]]-1)*3000)</f>
        <v>0</v>
      </c>
      <c r="J47" s="1">
        <v>8</v>
      </c>
      <c r="K47" s="4">
        <f>IF(Tabla15[[#This Row],[Posición2]]=0,0,0.975^(Tabla15[[#This Row],[Posición2]]-1)*3000)</f>
        <v>2512.7747804992669</v>
      </c>
      <c r="L47" s="1">
        <v>3</v>
      </c>
      <c r="M47" s="1">
        <f>IF(Tabla15[[#This Row],[Posición3]]=0,0,0.975^(Tabla15[[#This Row],[Posición3]]-1)*3000)</f>
        <v>2851.875</v>
      </c>
      <c r="N47" s="1">
        <v>6</v>
      </c>
      <c r="O47" s="1">
        <f>IF(Tabla15[[#This Row],[Posición4]]=0,0,0.975^(Tabla15[[#This Row],[Posición4]]-1)*3000)</f>
        <v>2643.2870800781247</v>
      </c>
      <c r="P47" s="4">
        <f>SUM(Tabla15[[#This Row],[Puntaje]],Tabla15[[#This Row],[Puntaje2]],Tabla15[[#This Row],[Puntaje3]],Tabla15[[#This Row],[Puntaje4]])</f>
        <v>8007.9368605773916</v>
      </c>
      <c r="Q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8007.9368605773916</v>
      </c>
      <c r="R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8007.9368605773916</v>
      </c>
      <c r="S47" s="1">
        <f>+COUNTA(Tabla15[[#This Row],[Posición]:[Puntaje4]])-COUNTA($H$1:$O$1)</f>
        <v>3</v>
      </c>
    </row>
    <row r="48" spans="1:19" x14ac:dyDescent="0.35">
      <c r="A48" s="1">
        <v>74</v>
      </c>
      <c r="B48" s="1" t="s">
        <v>55</v>
      </c>
      <c r="C48" s="1" t="s">
        <v>123</v>
      </c>
      <c r="D48" s="1" t="s">
        <v>216</v>
      </c>
      <c r="E48" s="1" t="s">
        <v>3</v>
      </c>
      <c r="G48" s="1" t="s">
        <v>5</v>
      </c>
      <c r="H48" s="1">
        <v>10</v>
      </c>
      <c r="I48" s="4">
        <f>IF(Tabla15[[#This Row],[Posición]]=0,0,0.975^(Tabla15[[#This Row],[Posición]]-1)*3000)</f>
        <v>2388.7065257121158</v>
      </c>
      <c r="K48" s="4">
        <f>IF(Tabla15[[#This Row],[Posición2]]=0,0,0.975^(Tabla15[[#This Row],[Posición2]]-1)*3000)</f>
        <v>0</v>
      </c>
      <c r="L48" s="1">
        <v>2</v>
      </c>
      <c r="M48" s="1">
        <f>IF(Tabla15[[#This Row],[Posición3]]=0,0,0.975^(Tabla15[[#This Row],[Posición3]]-1)*3000)</f>
        <v>2925</v>
      </c>
      <c r="N48" s="1">
        <v>6</v>
      </c>
      <c r="O48" s="1">
        <f>IF(Tabla15[[#This Row],[Posición4]]=0,0,0.975^(Tabla15[[#This Row],[Posición4]]-1)*3000)</f>
        <v>2643.2870800781247</v>
      </c>
      <c r="P48" s="4">
        <f>SUM(Tabla15[[#This Row],[Puntaje]],Tabla15[[#This Row],[Puntaje2]],Tabla15[[#This Row],[Puntaje3]],Tabla15[[#This Row],[Puntaje4]])</f>
        <v>7956.9936057902405</v>
      </c>
      <c r="Q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7956.9936057902405</v>
      </c>
      <c r="R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7956.9936057902405</v>
      </c>
      <c r="S48" s="1">
        <f>+COUNTA(Tabla15[[#This Row],[Posición]:[Puntaje4]])-COUNTA($H$1:$O$1)</f>
        <v>3</v>
      </c>
    </row>
    <row r="49" spans="1:19" x14ac:dyDescent="0.35">
      <c r="A49" s="1">
        <v>94</v>
      </c>
      <c r="B49" s="3" t="s">
        <v>246</v>
      </c>
      <c r="C49" s="3" t="s">
        <v>34</v>
      </c>
      <c r="D49" s="1" t="s">
        <v>253</v>
      </c>
      <c r="E49" s="1" t="s">
        <v>3</v>
      </c>
      <c r="G49" s="1" t="s">
        <v>344</v>
      </c>
      <c r="I49" s="4">
        <f>IF(Tabla15[[#This Row],[Posición]]=0,0,0.975^(Tabla15[[#This Row],[Posición]]-1)*3000)</f>
        <v>0</v>
      </c>
      <c r="J49" s="1">
        <v>7</v>
      </c>
      <c r="K49" s="4">
        <f>IF(Tabla15[[#This Row],[Posición2]]=0,0,0.975^(Tabla15[[#This Row],[Posición2]]-1)*3000)</f>
        <v>2577.2049030761714</v>
      </c>
      <c r="L49" s="1">
        <v>6</v>
      </c>
      <c r="M49" s="1">
        <f>IF(Tabla15[[#This Row],[Posición3]]=0,0,0.975^(Tabla15[[#This Row],[Posición3]]-1)*3000)</f>
        <v>2643.2870800781247</v>
      </c>
      <c r="N49" s="1">
        <v>6</v>
      </c>
      <c r="O49" s="1">
        <f>IF(Tabla15[[#This Row],[Posición4]]=0,0,0.975^(Tabla15[[#This Row],[Posición4]]-1)*3000)</f>
        <v>2643.2870800781247</v>
      </c>
      <c r="P49" s="4">
        <f>SUM(Tabla15[[#This Row],[Puntaje]],Tabla15[[#This Row],[Puntaje2]],Tabla15[[#This Row],[Puntaje3]],Tabla15[[#This Row],[Puntaje4]])</f>
        <v>7863.7790632324204</v>
      </c>
      <c r="Q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7863.7790632324213</v>
      </c>
      <c r="R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7863.7790632324213</v>
      </c>
      <c r="S49" s="1">
        <f>+COUNTA(Tabla15[[#This Row],[Posición]:[Puntaje4]])-COUNTA($H$1:$O$1)</f>
        <v>3</v>
      </c>
    </row>
    <row r="50" spans="1:19" x14ac:dyDescent="0.35">
      <c r="A50" s="1">
        <v>107</v>
      </c>
      <c r="B50" s="3" t="s">
        <v>263</v>
      </c>
      <c r="C50" s="3" t="s">
        <v>281</v>
      </c>
      <c r="D50" s="1" t="s">
        <v>271</v>
      </c>
      <c r="E50" s="1" t="s">
        <v>3</v>
      </c>
      <c r="G50" s="1" t="s">
        <v>239</v>
      </c>
      <c r="I50" s="4">
        <f>IF(Tabla15[[#This Row],[Posición]]=0,0,0.975^(Tabla15[[#This Row],[Posición]]-1)*3000)</f>
        <v>0</v>
      </c>
      <c r="J50" s="1">
        <v>11</v>
      </c>
      <c r="K50" s="4">
        <f>IF(Tabla15[[#This Row],[Posición2]]=0,0,0.975^(Tabla15[[#This Row],[Posición2]]-1)*3000)</f>
        <v>2328.9888625693125</v>
      </c>
      <c r="L50" s="1">
        <v>6</v>
      </c>
      <c r="M50" s="1">
        <f>IF(Tabla15[[#This Row],[Posición3]]=0,0,0.975^(Tabla15[[#This Row],[Posición3]]-1)*3000)</f>
        <v>2643.2870800781247</v>
      </c>
      <c r="N50" s="1">
        <v>3</v>
      </c>
      <c r="O50" s="1">
        <f>IF(Tabla15[[#This Row],[Posición4]]=0,0,0.975^(Tabla15[[#This Row],[Posición4]]-1)*3000)</f>
        <v>2851.875</v>
      </c>
      <c r="P50" s="4">
        <f>SUM(Tabla15[[#This Row],[Puntaje]],Tabla15[[#This Row],[Puntaje2]],Tabla15[[#This Row],[Puntaje3]],Tabla15[[#This Row],[Puntaje4]])</f>
        <v>7824.1509426474368</v>
      </c>
      <c r="Q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7824.1509426474368</v>
      </c>
      <c r="R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7824.1509426474368</v>
      </c>
      <c r="S50" s="1">
        <f>+COUNTA(Tabla15[[#This Row],[Posición]:[Puntaje4]])-COUNTA($H$1:$O$1)</f>
        <v>3</v>
      </c>
    </row>
    <row r="51" spans="1:19" x14ac:dyDescent="0.35">
      <c r="A51" s="1">
        <v>61</v>
      </c>
      <c r="B51" s="1" t="s">
        <v>55</v>
      </c>
      <c r="C51" s="1" t="s">
        <v>122</v>
      </c>
      <c r="D51" s="1" t="s">
        <v>195</v>
      </c>
      <c r="E51" s="1" t="s">
        <v>3</v>
      </c>
      <c r="G51" s="1" t="s">
        <v>200</v>
      </c>
      <c r="H51" s="1">
        <v>10</v>
      </c>
      <c r="I51" s="4">
        <f>IF(Tabla15[[#This Row],[Posición]]=0,0,0.975^(Tabla15[[#This Row],[Posición]]-1)*3000)</f>
        <v>2388.7065257121158</v>
      </c>
      <c r="J51" s="1">
        <v>0</v>
      </c>
      <c r="K51" s="4">
        <f>IF(Tabla15[[#This Row],[Posición2]]=0,0,0.975^(Tabla15[[#This Row],[Posición2]]-1)*3000)</f>
        <v>0</v>
      </c>
      <c r="L51" s="1">
        <v>3</v>
      </c>
      <c r="M51" s="1">
        <f>IF(Tabla15[[#This Row],[Posición3]]=0,0,0.975^(Tabla15[[#This Row],[Posición3]]-1)*3000)</f>
        <v>2851.875</v>
      </c>
      <c r="N51" s="1">
        <v>8</v>
      </c>
      <c r="O51" s="1">
        <f>IF(Tabla15[[#This Row],[Posición4]]=0,0,0.975^(Tabla15[[#This Row],[Posición4]]-1)*3000)</f>
        <v>2512.7747804992669</v>
      </c>
      <c r="P51" s="4">
        <f>SUM(Tabla15[[#This Row],[Puntaje]],Tabla15[[#This Row],[Puntaje2]],Tabla15[[#This Row],[Puntaje3]],Tabla15[[#This Row],[Puntaje4]])</f>
        <v>7753.3563062113826</v>
      </c>
      <c r="Q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7753.3563062113826</v>
      </c>
      <c r="R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7753.3563062113826</v>
      </c>
      <c r="S51" s="1">
        <f>+COUNTA(Tabla15[[#This Row],[Posición]:[Puntaje4]])-COUNTA($H$1:$O$1)</f>
        <v>4</v>
      </c>
    </row>
    <row r="52" spans="1:19" x14ac:dyDescent="0.35">
      <c r="A52" s="1">
        <v>106</v>
      </c>
      <c r="B52" s="3" t="s">
        <v>262</v>
      </c>
      <c r="C52" s="3" t="s">
        <v>280</v>
      </c>
      <c r="D52" s="1" t="s">
        <v>270</v>
      </c>
      <c r="E52" s="1" t="s">
        <v>3</v>
      </c>
      <c r="G52" s="1" t="s">
        <v>239</v>
      </c>
      <c r="I52" s="4">
        <f>IF(Tabla15[[#This Row],[Posición]]=0,0,0.975^(Tabla15[[#This Row],[Posición]]-1)*3000)</f>
        <v>0</v>
      </c>
      <c r="J52" s="1">
        <v>10</v>
      </c>
      <c r="K52" s="4">
        <f>IF(Tabla15[[#This Row],[Posición2]]=0,0,0.975^(Tabla15[[#This Row],[Posición2]]-1)*3000)</f>
        <v>2388.7065257121158</v>
      </c>
      <c r="L52" s="1">
        <v>7</v>
      </c>
      <c r="M52" s="1">
        <f>IF(Tabla15[[#This Row],[Posición3]]=0,0,0.975^(Tabla15[[#This Row],[Posición3]]-1)*3000)</f>
        <v>2577.2049030761714</v>
      </c>
      <c r="N52" s="1">
        <v>4</v>
      </c>
      <c r="O52" s="1">
        <f>IF(Tabla15[[#This Row],[Posición4]]=0,0,0.975^(Tabla15[[#This Row],[Posición4]]-1)*3000)</f>
        <v>2780.578125</v>
      </c>
      <c r="P52" s="4">
        <f>SUM(Tabla15[[#This Row],[Puntaje]],Tabla15[[#This Row],[Puntaje2]],Tabla15[[#This Row],[Puntaje3]],Tabla15[[#This Row],[Puntaje4]])</f>
        <v>7746.4895537882876</v>
      </c>
      <c r="Q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7746.4895537882876</v>
      </c>
      <c r="R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7746.4895537882876</v>
      </c>
      <c r="S52" s="1">
        <f>+COUNTA(Tabla15[[#This Row],[Posición]:[Puntaje4]])-COUNTA($H$1:$O$1)</f>
        <v>3</v>
      </c>
    </row>
    <row r="53" spans="1:19" x14ac:dyDescent="0.35">
      <c r="A53" s="1">
        <v>54</v>
      </c>
      <c r="B53" s="1" t="s">
        <v>152</v>
      </c>
      <c r="C53" s="1" t="s">
        <v>170</v>
      </c>
      <c r="D53" s="1" t="s">
        <v>194</v>
      </c>
      <c r="E53" s="1" t="s">
        <v>3</v>
      </c>
      <c r="G53" s="1" t="s">
        <v>203</v>
      </c>
      <c r="H53" s="1">
        <v>6</v>
      </c>
      <c r="I53" s="4">
        <f>IF(Tabla15[[#This Row],[Posición]]=0,0,0.975^(Tabla15[[#This Row],[Posición]]-1)*3000)</f>
        <v>2643.2870800781247</v>
      </c>
      <c r="J53" s="1">
        <v>8</v>
      </c>
      <c r="K53" s="4">
        <f>IF(Tabla15[[#This Row],[Posición2]]=0,0,0.975^(Tabla15[[#This Row],[Posición2]]-1)*3000)</f>
        <v>2512.7747804992669</v>
      </c>
      <c r="L53" s="1">
        <v>7</v>
      </c>
      <c r="M53" s="1">
        <f>IF(Tabla15[[#This Row],[Posición3]]=0,0,0.975^(Tabla15[[#This Row],[Posición3]]-1)*3000)</f>
        <v>2577.2049030761714</v>
      </c>
      <c r="O53" s="1">
        <f>IF(Tabla15[[#This Row],[Posición4]]=0,0,0.975^(Tabla15[[#This Row],[Posición4]]-1)*3000)</f>
        <v>0</v>
      </c>
      <c r="P53" s="4">
        <f>SUM(Tabla15[[#This Row],[Puntaje]],Tabla15[[#This Row],[Puntaje2]],Tabla15[[#This Row],[Puntaje3]],Tabla15[[#This Row],[Puntaje4]])</f>
        <v>7733.2667636535625</v>
      </c>
      <c r="Q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7733.2667636535625</v>
      </c>
      <c r="R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7733.2667636535625</v>
      </c>
      <c r="S53" s="1">
        <f>+COUNTA(Tabla15[[#This Row],[Posición]:[Puntaje4]])-COUNTA($H$1:$O$1)</f>
        <v>3</v>
      </c>
    </row>
    <row r="54" spans="1:19" x14ac:dyDescent="0.35">
      <c r="A54" s="1">
        <v>46</v>
      </c>
      <c r="B54" s="1" t="s">
        <v>85</v>
      </c>
      <c r="C54" s="1" t="s">
        <v>197</v>
      </c>
      <c r="D54" s="1" t="s">
        <v>77</v>
      </c>
      <c r="E54" s="1" t="s">
        <v>3</v>
      </c>
      <c r="G54" s="1" t="s">
        <v>130</v>
      </c>
      <c r="H54" s="1">
        <v>7</v>
      </c>
      <c r="I54" s="4">
        <f>IF(Tabla15[[#This Row],[Posición]]=0,0,0.975^(Tabla15[[#This Row],[Posición]]-1)*3000)</f>
        <v>2577.2049030761714</v>
      </c>
      <c r="J54" s="1">
        <v>8</v>
      </c>
      <c r="K54" s="4">
        <f>IF(Tabla15[[#This Row],[Posición2]]=0,0,0.975^(Tabla15[[#This Row],[Posición2]]-1)*3000)</f>
        <v>2512.7747804992669</v>
      </c>
      <c r="L54" s="1">
        <v>7</v>
      </c>
      <c r="M54" s="1">
        <f>IF(Tabla15[[#This Row],[Posición3]]=0,0,0.975^(Tabla15[[#This Row],[Posición3]]-1)*3000)</f>
        <v>2577.2049030761714</v>
      </c>
      <c r="O54" s="1">
        <f>IF(Tabla15[[#This Row],[Posición4]]=0,0,0.975^(Tabla15[[#This Row],[Posición4]]-1)*3000)</f>
        <v>0</v>
      </c>
      <c r="P54" s="4">
        <f>SUM(Tabla15[[#This Row],[Puntaje]],Tabla15[[#This Row],[Puntaje2]],Tabla15[[#This Row],[Puntaje3]],Tabla15[[#This Row],[Puntaje4]])</f>
        <v>7667.1845866516105</v>
      </c>
      <c r="Q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7667.1845866516096</v>
      </c>
      <c r="R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7667.1845866516096</v>
      </c>
      <c r="S54" s="1">
        <f>+COUNTA(Tabla15[[#This Row],[Posición]:[Puntaje4]])-COUNTA($H$1:$O$1)</f>
        <v>3</v>
      </c>
    </row>
    <row r="55" spans="1:19" x14ac:dyDescent="0.35">
      <c r="A55" s="1">
        <v>55</v>
      </c>
      <c r="B55" s="1" t="s">
        <v>29</v>
      </c>
      <c r="C55" s="1" t="s">
        <v>153</v>
      </c>
      <c r="E55" s="1" t="s">
        <v>3</v>
      </c>
      <c r="G55" s="1" t="s">
        <v>203</v>
      </c>
      <c r="H55" s="1">
        <v>7</v>
      </c>
      <c r="I55" s="4">
        <f>IF(Tabla15[[#This Row],[Posición]]=0,0,0.975^(Tabla15[[#This Row],[Posición]]-1)*3000)</f>
        <v>2577.2049030761714</v>
      </c>
      <c r="J55" s="1">
        <v>9</v>
      </c>
      <c r="K55" s="4">
        <f>IF(Tabla15[[#This Row],[Posición2]]=0,0,0.975^(Tabla15[[#This Row],[Posición2]]-1)*3000)</f>
        <v>2449.9554109867854</v>
      </c>
      <c r="M55" s="1">
        <f>IF(Tabla15[[#This Row],[Posición3]]=0,0,0.975^(Tabla15[[#This Row],[Posición3]]-1)*3000)</f>
        <v>0</v>
      </c>
      <c r="N55" s="1">
        <v>7</v>
      </c>
      <c r="O55" s="1">
        <f>IF(Tabla15[[#This Row],[Posición4]]=0,0,0.975^(Tabla15[[#This Row],[Posición4]]-1)*3000)</f>
        <v>2577.2049030761714</v>
      </c>
      <c r="P55" s="4">
        <f>SUM(Tabla15[[#This Row],[Puntaje]],Tabla15[[#This Row],[Puntaje2]],Tabla15[[#This Row],[Puntaje3]],Tabla15[[#This Row],[Puntaje4]])</f>
        <v>7604.3652171391277</v>
      </c>
      <c r="Q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7604.3652171391277</v>
      </c>
      <c r="R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7604.3652171391277</v>
      </c>
      <c r="S55" s="1">
        <f>+COUNTA(Tabla15[[#This Row],[Posición]:[Puntaje4]])-COUNTA($H$1:$O$1)</f>
        <v>3</v>
      </c>
    </row>
    <row r="56" spans="1:19" x14ac:dyDescent="0.35">
      <c r="A56" s="1">
        <v>96</v>
      </c>
      <c r="B56" s="3" t="s">
        <v>248</v>
      </c>
      <c r="C56" s="3" t="s">
        <v>106</v>
      </c>
      <c r="D56" s="1" t="s">
        <v>254</v>
      </c>
      <c r="E56" s="1" t="s">
        <v>3</v>
      </c>
      <c r="G56" s="1" t="s">
        <v>344</v>
      </c>
      <c r="I56" s="4">
        <f>IF(Tabla15[[#This Row],[Posición]]=0,0,0.975^(Tabla15[[#This Row],[Posición]]-1)*3000)</f>
        <v>0</v>
      </c>
      <c r="J56" s="1">
        <v>9</v>
      </c>
      <c r="K56" s="4">
        <f>IF(Tabla15[[#This Row],[Posición2]]=0,0,0.975^(Tabla15[[#This Row],[Posición2]]-1)*3000)</f>
        <v>2449.9554109867854</v>
      </c>
      <c r="L56" s="1">
        <v>7</v>
      </c>
      <c r="M56" s="1">
        <f>IF(Tabla15[[#This Row],[Posición3]]=0,0,0.975^(Tabla15[[#This Row],[Posición3]]-1)*3000)</f>
        <v>2577.2049030761714</v>
      </c>
      <c r="N56" s="1">
        <v>7</v>
      </c>
      <c r="O56" s="1">
        <f>IF(Tabla15[[#This Row],[Posición4]]=0,0,0.975^(Tabla15[[#This Row],[Posición4]]-1)*3000)</f>
        <v>2577.2049030761714</v>
      </c>
      <c r="P56" s="4">
        <f>SUM(Tabla15[[#This Row],[Puntaje]],Tabla15[[#This Row],[Puntaje2]],Tabla15[[#This Row],[Puntaje3]],Tabla15[[#This Row],[Puntaje4]])</f>
        <v>7604.3652171391277</v>
      </c>
      <c r="Q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7604.3652171391277</v>
      </c>
      <c r="R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7604.3652171391277</v>
      </c>
      <c r="S56" s="1">
        <f>+COUNTA(Tabla15[[#This Row],[Posición]:[Puntaje4]])-COUNTA($H$1:$O$1)</f>
        <v>3</v>
      </c>
    </row>
    <row r="57" spans="1:19" x14ac:dyDescent="0.35">
      <c r="A57" s="1">
        <v>47</v>
      </c>
      <c r="B57" s="1" t="s">
        <v>66</v>
      </c>
      <c r="C57" s="1" t="s">
        <v>57</v>
      </c>
      <c r="D57" s="1" t="s">
        <v>67</v>
      </c>
      <c r="E57" s="1" t="s">
        <v>3</v>
      </c>
      <c r="G57" s="1" t="s">
        <v>130</v>
      </c>
      <c r="H57" s="1">
        <v>8</v>
      </c>
      <c r="I57" s="4">
        <f>IF(Tabla15[[#This Row],[Posición]]=0,0,0.975^(Tabla15[[#This Row],[Posición]]-1)*3000)</f>
        <v>2512.7747804992669</v>
      </c>
      <c r="J57" s="1">
        <v>10</v>
      </c>
      <c r="K57" s="4">
        <f>IF(Tabla15[[#This Row],[Posición2]]=0,0,0.975^(Tabla15[[#This Row],[Posición2]]-1)*3000)</f>
        <v>2388.7065257121158</v>
      </c>
      <c r="L57" s="1">
        <v>8</v>
      </c>
      <c r="M57" s="1">
        <f>IF(Tabla15[[#This Row],[Posición3]]=0,0,0.975^(Tabla15[[#This Row],[Posición3]]-1)*3000)</f>
        <v>2512.7747804992669</v>
      </c>
      <c r="O57" s="1">
        <f>IF(Tabla15[[#This Row],[Posición4]]=0,0,0.975^(Tabla15[[#This Row],[Posición4]]-1)*3000)</f>
        <v>0</v>
      </c>
      <c r="P57" s="4">
        <f>SUM(Tabla15[[#This Row],[Puntaje]],Tabla15[[#This Row],[Puntaje2]],Tabla15[[#This Row],[Puntaje3]],Tabla15[[#This Row],[Puntaje4]])</f>
        <v>7414.2560867106495</v>
      </c>
      <c r="Q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7414.2560867106495</v>
      </c>
      <c r="R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7414.2560867106495</v>
      </c>
      <c r="S57" s="1">
        <f>+COUNTA(Tabla15[[#This Row],[Posición]:[Puntaje4]])-COUNTA($H$1:$O$1)</f>
        <v>3</v>
      </c>
    </row>
    <row r="58" spans="1:19" x14ac:dyDescent="0.35">
      <c r="A58" s="1">
        <v>110</v>
      </c>
      <c r="B58" s="1" t="s">
        <v>286</v>
      </c>
      <c r="C58" s="1" t="s">
        <v>284</v>
      </c>
      <c r="D58" s="1" t="s">
        <v>285</v>
      </c>
      <c r="E58" s="1" t="s">
        <v>3</v>
      </c>
      <c r="G58" s="1" t="s">
        <v>4</v>
      </c>
      <c r="I58" s="4">
        <f>IF(Tabla15[[#This Row],[Posición]]=0,0,0.975^(Tabla15[[#This Row],[Posición]]-1)*3000)</f>
        <v>0</v>
      </c>
      <c r="J58" s="1">
        <v>10</v>
      </c>
      <c r="K58" s="4">
        <f>IF(Tabla15[[#This Row],[Posición2]]=0,0,0.975^(Tabla15[[#This Row],[Posición2]]-1)*3000)</f>
        <v>2388.7065257121158</v>
      </c>
      <c r="L58" s="1">
        <v>9</v>
      </c>
      <c r="M58" s="1">
        <f>IF(Tabla15[[#This Row],[Posición3]]=0,0,0.975^(Tabla15[[#This Row],[Posición3]]-1)*3000)</f>
        <v>2449.9554109867854</v>
      </c>
      <c r="N58" s="1">
        <v>8</v>
      </c>
      <c r="O58" s="1">
        <f>IF(Tabla15[[#This Row],[Posición4]]=0,0,0.975^(Tabla15[[#This Row],[Posición4]]-1)*3000)</f>
        <v>2512.7747804992669</v>
      </c>
      <c r="P58" s="4">
        <f>SUM(Tabla15[[#This Row],[Puntaje]],Tabla15[[#This Row],[Puntaje2]],Tabla15[[#This Row],[Puntaje3]],Tabla15[[#This Row],[Puntaje4]])</f>
        <v>7351.4367171981685</v>
      </c>
      <c r="Q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7351.4367171981685</v>
      </c>
      <c r="R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7351.4367171981685</v>
      </c>
      <c r="S58" s="1">
        <f>+COUNTA(Tabla15[[#This Row],[Posición]:[Puntaje4]])-COUNTA($H$1:$O$1)</f>
        <v>3</v>
      </c>
    </row>
    <row r="59" spans="1:19" x14ac:dyDescent="0.35">
      <c r="A59" s="1">
        <v>88</v>
      </c>
      <c r="B59" s="1" t="s">
        <v>237</v>
      </c>
      <c r="C59" s="1" t="s">
        <v>238</v>
      </c>
      <c r="D59" s="1" t="s">
        <v>251</v>
      </c>
      <c r="E59" s="1" t="s">
        <v>3</v>
      </c>
      <c r="G59" s="1" t="s">
        <v>344</v>
      </c>
      <c r="I59" s="4">
        <f>IF(Tabla15[[#This Row],[Posición]]=0,0,0.975^(Tabla15[[#This Row],[Posición]]-1)*3000)</f>
        <v>0</v>
      </c>
      <c r="J59" s="1">
        <v>1</v>
      </c>
      <c r="K59" s="4">
        <f>IF(Tabla15[[#This Row],[Posición2]]=0,0,0.975^(Tabla15[[#This Row],[Posición2]]-1)*3000)</f>
        <v>3000</v>
      </c>
      <c r="M59" s="1">
        <f>IF(Tabla15[[#This Row],[Posición3]]=0,0,0.975^(Tabla15[[#This Row],[Posición3]]-1)*3000)</f>
        <v>0</v>
      </c>
      <c r="N59" s="1">
        <v>1</v>
      </c>
      <c r="O59" s="1">
        <f>IF(Tabla15[[#This Row],[Posición4]]=0,0,0.975^(Tabla15[[#This Row],[Posición4]]-1)*3000)</f>
        <v>3000</v>
      </c>
      <c r="P59" s="4">
        <f>SUM(Tabla15[[#This Row],[Puntaje]],Tabla15[[#This Row],[Puntaje2]],Tabla15[[#This Row],[Puntaje3]],Tabla15[[#This Row],[Puntaje4]])</f>
        <v>6000</v>
      </c>
      <c r="Q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59" s="1">
        <f>+COUNTA(Tabla15[[#This Row],[Posición]:[Puntaje4]])-COUNTA($H$1:$O$1)</f>
        <v>2</v>
      </c>
    </row>
    <row r="60" spans="1:19" x14ac:dyDescent="0.35">
      <c r="A60" s="1">
        <v>97</v>
      </c>
      <c r="B60" s="3" t="s">
        <v>258</v>
      </c>
      <c r="C60" s="3" t="s">
        <v>274</v>
      </c>
      <c r="D60" s="1" t="s">
        <v>264</v>
      </c>
      <c r="E60" s="1" t="s">
        <v>3</v>
      </c>
      <c r="G60" s="1" t="s">
        <v>239</v>
      </c>
      <c r="I60" s="4">
        <f>IF(Tabla15[[#This Row],[Posición]]=0,0,0.975^(Tabla15[[#This Row],[Posición]]-1)*3000)</f>
        <v>0</v>
      </c>
      <c r="J60" s="1">
        <v>1</v>
      </c>
      <c r="K60" s="4">
        <f>IF(Tabla15[[#This Row],[Posición2]]=0,0,0.975^(Tabla15[[#This Row],[Posición2]]-1)*3000)</f>
        <v>3000</v>
      </c>
      <c r="L60" s="1">
        <v>2</v>
      </c>
      <c r="M60" s="1">
        <f>IF(Tabla15[[#This Row],[Posición3]]=0,0,0.975^(Tabla15[[#This Row],[Posición3]]-1)*3000)</f>
        <v>2925</v>
      </c>
      <c r="O60" s="1">
        <f>IF(Tabla15[[#This Row],[Posición4]]=0,0,0.975^(Tabla15[[#This Row],[Posición4]]-1)*3000)</f>
        <v>0</v>
      </c>
      <c r="P60" s="4">
        <f>SUM(Tabla15[[#This Row],[Puntaje]],Tabla15[[#This Row],[Puntaje2]],Tabla15[[#This Row],[Puntaje3]],Tabla15[[#This Row],[Puntaje4]])</f>
        <v>5925</v>
      </c>
      <c r="Q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60" s="1">
        <f>+COUNTA(Tabla15[[#This Row],[Posición]:[Puntaje4]])-COUNTA($H$1:$O$1)</f>
        <v>2</v>
      </c>
    </row>
    <row r="61" spans="1:19" x14ac:dyDescent="0.35">
      <c r="A61" s="1">
        <v>98</v>
      </c>
      <c r="B61" s="3" t="s">
        <v>259</v>
      </c>
      <c r="C61" s="3" t="s">
        <v>275</v>
      </c>
      <c r="D61" s="1" t="s">
        <v>107</v>
      </c>
      <c r="E61" s="1" t="s">
        <v>3</v>
      </c>
      <c r="G61" s="1" t="s">
        <v>239</v>
      </c>
      <c r="I61" s="4">
        <f>IF(Tabla15[[#This Row],[Posición]]=0,0,0.975^(Tabla15[[#This Row],[Posición]]-1)*3000)</f>
        <v>0</v>
      </c>
      <c r="J61" s="1">
        <v>2</v>
      </c>
      <c r="K61" s="4">
        <f>IF(Tabla15[[#This Row],[Posición2]]=0,0,0.975^(Tabla15[[#This Row],[Posición2]]-1)*3000)</f>
        <v>2925</v>
      </c>
      <c r="L61" s="1">
        <v>1</v>
      </c>
      <c r="M61" s="1">
        <f>IF(Tabla15[[#This Row],[Posición3]]=0,0,0.975^(Tabla15[[#This Row],[Posición3]]-1)*3000)</f>
        <v>3000</v>
      </c>
      <c r="O61" s="1">
        <f>IF(Tabla15[[#This Row],[Posición4]]=0,0,0.975^(Tabla15[[#This Row],[Posición4]]-1)*3000)</f>
        <v>0</v>
      </c>
      <c r="P61" s="4">
        <f>SUM(Tabla15[[#This Row],[Puntaje]],Tabla15[[#This Row],[Puntaje2]],Tabla15[[#This Row],[Puntaje3]],Tabla15[[#This Row],[Puntaje4]])</f>
        <v>5925</v>
      </c>
      <c r="Q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61" s="1">
        <f>+COUNTA(Tabla15[[#This Row],[Posición]:[Puntaje4]])-COUNTA($H$1:$O$1)</f>
        <v>2</v>
      </c>
    </row>
    <row r="62" spans="1:19" x14ac:dyDescent="0.35">
      <c r="A62" s="1">
        <v>137</v>
      </c>
      <c r="B62" s="1" t="s">
        <v>328</v>
      </c>
      <c r="C62" s="1" t="s">
        <v>329</v>
      </c>
      <c r="E62" s="1" t="s">
        <v>3</v>
      </c>
      <c r="G62" s="1" t="s">
        <v>345</v>
      </c>
      <c r="I62" s="4">
        <f>IF(Tabla15[[#This Row],[Posición]]=0,0,0.975^(Tabla15[[#This Row],[Posición]]-1)*3000)</f>
        <v>0</v>
      </c>
      <c r="K62" s="4">
        <f>IF(Tabla15[[#This Row],[Posición2]]=0,0,0.975^(Tabla15[[#This Row],[Posición2]]-1)*3000)</f>
        <v>0</v>
      </c>
      <c r="L62" s="1">
        <v>2</v>
      </c>
      <c r="M62" s="1">
        <f>IF(Tabla15[[#This Row],[Posición3]]=0,0,0.975^(Tabla15[[#This Row],[Posición3]]-1)*3000)</f>
        <v>2925</v>
      </c>
      <c r="N62" s="1">
        <v>1</v>
      </c>
      <c r="O62" s="1">
        <f>IF(Tabla15[[#This Row],[Posición4]]=0,0,0.975^(Tabla15[[#This Row],[Posición4]]-1)*3000)</f>
        <v>3000</v>
      </c>
      <c r="P62" s="4">
        <f>SUM(Tabla15[[#This Row],[Puntaje]],Tabla15[[#This Row],[Puntaje2]],Tabla15[[#This Row],[Puntaje3]],Tabla15[[#This Row],[Puntaje4]])</f>
        <v>5925</v>
      </c>
      <c r="Q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62" s="1">
        <f>+COUNTA(Tabla15[[#This Row],[Posición]:[Puntaje4]])-COUNTA($H$1:$O$1)</f>
        <v>2</v>
      </c>
    </row>
    <row r="63" spans="1:19" x14ac:dyDescent="0.35">
      <c r="A63" s="1">
        <v>16</v>
      </c>
      <c r="B63" s="1" t="s">
        <v>120</v>
      </c>
      <c r="C63" s="1" t="s">
        <v>128</v>
      </c>
      <c r="D63" s="1" t="s">
        <v>125</v>
      </c>
      <c r="E63" s="1" t="s">
        <v>3</v>
      </c>
      <c r="G63" s="1" t="s">
        <v>5</v>
      </c>
      <c r="H63" s="1">
        <v>2</v>
      </c>
      <c r="I63" s="4">
        <f>IF(Tabla15[[#This Row],[Posición]]=0,0,0.975^(Tabla15[[#This Row],[Posición]]-1)*3000)</f>
        <v>2925</v>
      </c>
      <c r="J63" s="1">
        <v>2</v>
      </c>
      <c r="K63" s="4">
        <f>IF(Tabla15[[#This Row],[Posición2]]=0,0,0.975^(Tabla15[[#This Row],[Posición2]]-1)*3000)</f>
        <v>2925</v>
      </c>
      <c r="M63" s="1">
        <f>IF(Tabla15[[#This Row],[Posición3]]=0,0,0.975^(Tabla15[[#This Row],[Posición3]]-1)*3000)</f>
        <v>0</v>
      </c>
      <c r="O63" s="1">
        <f>IF(Tabla15[[#This Row],[Posición4]]=0,0,0.975^(Tabla15[[#This Row],[Posición4]]-1)*3000)</f>
        <v>0</v>
      </c>
      <c r="P63" s="4">
        <f>SUM(Tabla15[[#This Row],[Puntaje]],Tabla15[[#This Row],[Puntaje2]],Tabla15[[#This Row],[Puntaje3]],Tabla15[[#This Row],[Puntaje4]])</f>
        <v>5850</v>
      </c>
      <c r="Q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5850</v>
      </c>
      <c r="R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5850</v>
      </c>
      <c r="S63" s="1">
        <f>+COUNTA(Tabla15[[#This Row],[Posición]:[Puntaje4]])-COUNTA($H$1:$O$1)</f>
        <v>2</v>
      </c>
    </row>
    <row r="64" spans="1:19" x14ac:dyDescent="0.35">
      <c r="A64" s="1">
        <v>18</v>
      </c>
      <c r="B64" s="1" t="s">
        <v>68</v>
      </c>
      <c r="C64" s="1" t="s">
        <v>127</v>
      </c>
      <c r="E64" s="1" t="s">
        <v>3</v>
      </c>
      <c r="G64" s="1" t="s">
        <v>201</v>
      </c>
      <c r="H64" s="1">
        <v>3</v>
      </c>
      <c r="I64" s="4">
        <f>IF(Tabla15[[#This Row],[Posición]]=0,0,0.975^(Tabla15[[#This Row],[Posición]]-1)*3000)</f>
        <v>2851.875</v>
      </c>
      <c r="K64" s="4">
        <f>IF(Tabla15[[#This Row],[Posición2]]=0,0,0.975^(Tabla15[[#This Row],[Posición2]]-1)*3000)</f>
        <v>0</v>
      </c>
      <c r="M64" s="1">
        <f>IF(Tabla15[[#This Row],[Posición3]]=0,0,0.975^(Tabla15[[#This Row],[Posición3]]-1)*3000)</f>
        <v>0</v>
      </c>
      <c r="N64" s="1">
        <v>2</v>
      </c>
      <c r="O64" s="1">
        <f>IF(Tabla15[[#This Row],[Posición4]]=0,0,0.975^(Tabla15[[#This Row],[Posición4]]-1)*3000)</f>
        <v>2925</v>
      </c>
      <c r="P64" s="4">
        <f>SUM(Tabla15[[#This Row],[Puntaje]],Tabla15[[#This Row],[Puntaje2]],Tabla15[[#This Row],[Puntaje3]],Tabla15[[#This Row],[Puntaje4]])</f>
        <v>5776.875</v>
      </c>
      <c r="Q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64" s="1">
        <f>+COUNTA(Tabla15[[#This Row],[Posición]:[Puntaje4]])-COUNTA($H$1:$O$1)</f>
        <v>2</v>
      </c>
    </row>
    <row r="65" spans="1:19" x14ac:dyDescent="0.35">
      <c r="A65" s="1">
        <v>124</v>
      </c>
      <c r="B65" s="1" t="s">
        <v>306</v>
      </c>
      <c r="C65" s="1" t="s">
        <v>307</v>
      </c>
      <c r="D65" s="1" t="s">
        <v>142</v>
      </c>
      <c r="E65" s="1" t="s">
        <v>3</v>
      </c>
      <c r="G65" s="1" t="s">
        <v>7</v>
      </c>
      <c r="I65" s="4">
        <f>IF(Tabla15[[#This Row],[Posición]]=0,0,0.975^(Tabla15[[#This Row],[Posición]]-1)*3000)</f>
        <v>0</v>
      </c>
      <c r="J65" s="1">
        <v>3</v>
      </c>
      <c r="K65" s="4">
        <f>IF(Tabla15[[#This Row],[Posición2]]=0,0,0.975^(Tabla15[[#This Row],[Posición2]]-1)*3000)</f>
        <v>2851.875</v>
      </c>
      <c r="M65" s="1">
        <f>IF(Tabla15[[#This Row],[Posición3]]=0,0,0.975^(Tabla15[[#This Row],[Posición3]]-1)*3000)</f>
        <v>0</v>
      </c>
      <c r="N65" s="1">
        <v>2</v>
      </c>
      <c r="O65" s="1">
        <f>IF(Tabla15[[#This Row],[Posición4]]=0,0,0.975^(Tabla15[[#This Row],[Posición4]]-1)*3000)</f>
        <v>2925</v>
      </c>
      <c r="P65" s="4">
        <f>SUM(Tabla15[[#This Row],[Puntaje]],Tabla15[[#This Row],[Puntaje2]],Tabla15[[#This Row],[Puntaje3]],Tabla15[[#This Row],[Puntaje4]])</f>
        <v>5776.875</v>
      </c>
      <c r="Q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65" s="1">
        <f>+COUNTA(Tabla15[[#This Row],[Posición]:[Puntaje4]])-COUNTA($H$1:$O$1)</f>
        <v>2</v>
      </c>
    </row>
    <row r="66" spans="1:19" x14ac:dyDescent="0.35">
      <c r="A66" s="1">
        <v>128</v>
      </c>
      <c r="B66" s="1" t="s">
        <v>312</v>
      </c>
      <c r="C66" s="1" t="s">
        <v>254</v>
      </c>
      <c r="D66" s="1" t="s">
        <v>126</v>
      </c>
      <c r="E66" s="1" t="s">
        <v>3</v>
      </c>
      <c r="G66" s="1" t="s">
        <v>199</v>
      </c>
      <c r="I66" s="4">
        <f>IF(Tabla15[[#This Row],[Posición]]=0,0,0.975^(Tabla15[[#This Row],[Posición]]-1)*3000)</f>
        <v>0</v>
      </c>
      <c r="J66" s="1">
        <v>3</v>
      </c>
      <c r="K66" s="4">
        <f>IF(Tabla15[[#This Row],[Posición2]]=0,0,0.975^(Tabla15[[#This Row],[Posición2]]-1)*3000)</f>
        <v>2851.875</v>
      </c>
      <c r="L66" s="1">
        <v>2</v>
      </c>
      <c r="M66" s="1">
        <f>IF(Tabla15[[#This Row],[Posición3]]=0,0,0.975^(Tabla15[[#This Row],[Posición3]]-1)*3000)</f>
        <v>2925</v>
      </c>
      <c r="O66" s="1">
        <f>IF(Tabla15[[#This Row],[Posición4]]=0,0,0.975^(Tabla15[[#This Row],[Posición4]]-1)*3000)</f>
        <v>0</v>
      </c>
      <c r="P66" s="4">
        <f>SUM(Tabla15[[#This Row],[Puntaje]],Tabla15[[#This Row],[Puntaje2]],Tabla15[[#This Row],[Puntaje3]],Tabla15[[#This Row],[Puntaje4]])</f>
        <v>5776.875</v>
      </c>
      <c r="Q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66" s="1">
        <f>+COUNTA(Tabla15[[#This Row],[Posición]:[Puntaje4]])-COUNTA($H$1:$O$1)</f>
        <v>2</v>
      </c>
    </row>
    <row r="67" spans="1:19" x14ac:dyDescent="0.35">
      <c r="A67" s="1">
        <v>14</v>
      </c>
      <c r="B67" s="1" t="s">
        <v>72</v>
      </c>
      <c r="C67" s="1" t="s">
        <v>59</v>
      </c>
      <c r="D67" s="1" t="s">
        <v>60</v>
      </c>
      <c r="E67" s="1" t="s">
        <v>3</v>
      </c>
      <c r="G67" s="1" t="s">
        <v>5</v>
      </c>
      <c r="H67" s="1">
        <v>3</v>
      </c>
      <c r="I67" s="4">
        <f>IF(Tabla15[[#This Row],[Posición]]=0,0,0.975^(Tabla15[[#This Row],[Posición]]-1)*3000)</f>
        <v>2851.875</v>
      </c>
      <c r="J67" s="1">
        <v>3</v>
      </c>
      <c r="K67" s="4">
        <f>IF(Tabla15[[#This Row],[Posición2]]=0,0,0.975^(Tabla15[[#This Row],[Posición2]]-1)*3000)</f>
        <v>2851.875</v>
      </c>
      <c r="M67" s="1">
        <f>IF(Tabla15[[#This Row],[Posición3]]=0,0,0.975^(Tabla15[[#This Row],[Posición3]]-1)*3000)</f>
        <v>0</v>
      </c>
      <c r="O67" s="1">
        <f>IF(Tabla15[[#This Row],[Posición4]]=0,0,0.975^(Tabla15[[#This Row],[Posición4]]-1)*3000)</f>
        <v>0</v>
      </c>
      <c r="P67" s="4">
        <f>SUM(Tabla15[[#This Row],[Puntaje]],Tabla15[[#This Row],[Puntaje2]],Tabla15[[#This Row],[Puntaje3]],Tabla15[[#This Row],[Puntaje4]])</f>
        <v>5703.75</v>
      </c>
      <c r="Q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67" s="1">
        <f>+COUNTA(Tabla15[[#This Row],[Posición]:[Puntaje4]])-COUNTA($H$1:$O$1)</f>
        <v>2</v>
      </c>
    </row>
    <row r="68" spans="1:19" x14ac:dyDescent="0.35">
      <c r="A68" s="1">
        <v>50</v>
      </c>
      <c r="B68" s="1" t="s">
        <v>148</v>
      </c>
      <c r="C68" s="1" t="s">
        <v>149</v>
      </c>
      <c r="D68" s="1" t="s">
        <v>362</v>
      </c>
      <c r="E68" s="1" t="s">
        <v>3</v>
      </c>
      <c r="G68" s="1" t="s">
        <v>202</v>
      </c>
      <c r="H68" s="1">
        <v>3</v>
      </c>
      <c r="I68" s="4">
        <f>IF(Tabla15[[#This Row],[Posición]]=0,0,0.975^(Tabla15[[#This Row],[Posición]]-1)*3000)</f>
        <v>2851.875</v>
      </c>
      <c r="K68" s="4">
        <f>IF(Tabla15[[#This Row],[Posición2]]=0,0,0.975^(Tabla15[[#This Row],[Posición2]]-1)*3000)</f>
        <v>0</v>
      </c>
      <c r="M68" s="1">
        <f>IF(Tabla15[[#This Row],[Posición3]]=0,0,0.975^(Tabla15[[#This Row],[Posición3]]-1)*3000)</f>
        <v>0</v>
      </c>
      <c r="N68" s="1">
        <v>3</v>
      </c>
      <c r="O68" s="1">
        <f>IF(Tabla15[[#This Row],[Posición4]]=0,0,0.975^(Tabla15[[#This Row],[Posición4]]-1)*3000)</f>
        <v>2851.875</v>
      </c>
      <c r="P68" s="4">
        <f>SUM(Tabla15[[#This Row],[Puntaje]],Tabla15[[#This Row],[Puntaje2]],Tabla15[[#This Row],[Puntaje3]],Tabla15[[#This Row],[Puntaje4]])</f>
        <v>5703.75</v>
      </c>
      <c r="Q6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6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68" s="1">
        <f>+COUNTA(Tabla15[[#This Row],[Posición]:[Puntaje4]])-COUNTA($H$1:$O$1)</f>
        <v>2</v>
      </c>
    </row>
    <row r="69" spans="1:19" x14ac:dyDescent="0.35">
      <c r="A69" s="1">
        <v>17</v>
      </c>
      <c r="B69" s="1" t="s">
        <v>121</v>
      </c>
      <c r="C69" s="1" t="s">
        <v>129</v>
      </c>
      <c r="D69" s="1" t="s">
        <v>107</v>
      </c>
      <c r="E69" s="1" t="s">
        <v>3</v>
      </c>
      <c r="G69" s="1" t="s">
        <v>203</v>
      </c>
      <c r="H69" s="1">
        <v>0</v>
      </c>
      <c r="I69" s="4">
        <f>IF(Tabla15[[#This Row],[Posición]]=0,0,0.975^(Tabla15[[#This Row],[Posición]]-1)*3000)</f>
        <v>0</v>
      </c>
      <c r="J69" s="1">
        <v>3</v>
      </c>
      <c r="K69" s="4">
        <f>IF(Tabla15[[#This Row],[Posición2]]=0,0,0.975^(Tabla15[[#This Row],[Posición2]]-1)*3000)</f>
        <v>2851.875</v>
      </c>
      <c r="L69" s="1">
        <v>4</v>
      </c>
      <c r="M69" s="1">
        <f>IF(Tabla15[[#This Row],[Posición3]]=0,0,0.975^(Tabla15[[#This Row],[Posición3]]-1)*3000)</f>
        <v>2780.578125</v>
      </c>
      <c r="O69" s="1">
        <f>IF(Tabla15[[#This Row],[Posición4]]=0,0,0.975^(Tabla15[[#This Row],[Posición4]]-1)*3000)</f>
        <v>0</v>
      </c>
      <c r="P69" s="4">
        <f>SUM(Tabla15[[#This Row],[Puntaje]],Tabla15[[#This Row],[Puntaje2]],Tabla15[[#This Row],[Puntaje3]],Tabla15[[#This Row],[Puntaje4]])</f>
        <v>5632.453125</v>
      </c>
      <c r="Q6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6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69" s="1">
        <f>+COUNTA(Tabla15[[#This Row],[Posición]:[Puntaje4]])-COUNTA($H$1:$O$1)</f>
        <v>3</v>
      </c>
    </row>
    <row r="70" spans="1:19" x14ac:dyDescent="0.35">
      <c r="A70" s="1">
        <v>100</v>
      </c>
      <c r="B70" s="3" t="s">
        <v>72</v>
      </c>
      <c r="C70" s="3" t="s">
        <v>170</v>
      </c>
      <c r="D70" s="1" t="s">
        <v>266</v>
      </c>
      <c r="E70" s="1" t="s">
        <v>3</v>
      </c>
      <c r="G70" s="1" t="s">
        <v>239</v>
      </c>
      <c r="I70" s="4">
        <f>IF(Tabla15[[#This Row],[Posición]]=0,0,0.975^(Tabla15[[#This Row],[Posición]]-1)*3000)</f>
        <v>0</v>
      </c>
      <c r="J70" s="1">
        <v>4</v>
      </c>
      <c r="K70" s="4">
        <f>IF(Tabla15[[#This Row],[Posición2]]=0,0,0.975^(Tabla15[[#This Row],[Posición2]]-1)*3000)</f>
        <v>2780.578125</v>
      </c>
      <c r="L70" s="1">
        <v>3</v>
      </c>
      <c r="M70" s="1">
        <f>IF(Tabla15[[#This Row],[Posición3]]=0,0,0.975^(Tabla15[[#This Row],[Posición3]]-1)*3000)</f>
        <v>2851.875</v>
      </c>
      <c r="O70" s="1">
        <f>IF(Tabla15[[#This Row],[Posición4]]=0,0,0.975^(Tabla15[[#This Row],[Posición4]]-1)*3000)</f>
        <v>0</v>
      </c>
      <c r="P70" s="4">
        <f>SUM(Tabla15[[#This Row],[Puntaje]],Tabla15[[#This Row],[Puntaje2]],Tabla15[[#This Row],[Puntaje3]],Tabla15[[#This Row],[Puntaje4]])</f>
        <v>5632.453125</v>
      </c>
      <c r="Q7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7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70" s="1">
        <f>+COUNTA(Tabla15[[#This Row],[Posición]:[Puntaje4]])-COUNTA($H$1:$O$1)</f>
        <v>2</v>
      </c>
    </row>
    <row r="71" spans="1:19" x14ac:dyDescent="0.35">
      <c r="A71" s="1">
        <v>111</v>
      </c>
      <c r="B71" s="1" t="s">
        <v>287</v>
      </c>
      <c r="C71" s="1" t="s">
        <v>288</v>
      </c>
      <c r="D71" s="1" t="s">
        <v>289</v>
      </c>
      <c r="E71" s="1" t="s">
        <v>3</v>
      </c>
      <c r="G71" s="1" t="s">
        <v>5</v>
      </c>
      <c r="I71" s="4">
        <f>IF(Tabla15[[#This Row],[Posición]]=0,0,0.975^(Tabla15[[#This Row],[Posición]]-1)*3000)</f>
        <v>0</v>
      </c>
      <c r="J71" s="1">
        <v>4</v>
      </c>
      <c r="K71" s="4">
        <f>IF(Tabla15[[#This Row],[Posición2]]=0,0,0.975^(Tabla15[[#This Row],[Posición2]]-1)*3000)</f>
        <v>2780.578125</v>
      </c>
      <c r="M71" s="1">
        <f>IF(Tabla15[[#This Row],[Posición3]]=0,0,0.975^(Tabla15[[#This Row],[Posición3]]-1)*3000)</f>
        <v>0</v>
      </c>
      <c r="N71" s="1">
        <v>3</v>
      </c>
      <c r="O71" s="1">
        <f>IF(Tabla15[[#This Row],[Posición4]]=0,0,0.975^(Tabla15[[#This Row],[Posición4]]-1)*3000)</f>
        <v>2851.875</v>
      </c>
      <c r="P71" s="4">
        <f>SUM(Tabla15[[#This Row],[Puntaje]],Tabla15[[#This Row],[Puntaje2]],Tabla15[[#This Row],[Puntaje3]],Tabla15[[#This Row],[Puntaje4]])</f>
        <v>5632.453125</v>
      </c>
      <c r="Q7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7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71" s="1">
        <f>+COUNTA(Tabla15[[#This Row],[Posición]:[Puntaje4]])-COUNTA($H$1:$O$1)</f>
        <v>2</v>
      </c>
    </row>
    <row r="72" spans="1:19" x14ac:dyDescent="0.35">
      <c r="A72" s="1">
        <v>119</v>
      </c>
      <c r="B72" s="1" t="s">
        <v>29</v>
      </c>
      <c r="C72" s="1" t="s">
        <v>20</v>
      </c>
      <c r="D72" s="1" t="s">
        <v>301</v>
      </c>
      <c r="E72" s="1" t="s">
        <v>3</v>
      </c>
      <c r="G72" s="1" t="s">
        <v>6</v>
      </c>
      <c r="I72" s="4">
        <f>IF(Tabla15[[#This Row],[Posición]]=0,0,0.975^(Tabla15[[#This Row],[Posición]]-1)*3000)</f>
        <v>0</v>
      </c>
      <c r="J72" s="1">
        <v>4</v>
      </c>
      <c r="K72" s="4">
        <f>IF(Tabla15[[#This Row],[Posición2]]=0,0,0.975^(Tabla15[[#This Row],[Posición2]]-1)*3000)</f>
        <v>2780.578125</v>
      </c>
      <c r="L72" s="1">
        <v>3</v>
      </c>
      <c r="M72" s="1">
        <f>IF(Tabla15[[#This Row],[Posición3]]=0,0,0.975^(Tabla15[[#This Row],[Posición3]]-1)*3000)</f>
        <v>2851.875</v>
      </c>
      <c r="O72" s="1">
        <f>IF(Tabla15[[#This Row],[Posición4]]=0,0,0.975^(Tabla15[[#This Row],[Posición4]]-1)*3000)</f>
        <v>0</v>
      </c>
      <c r="P72" s="4">
        <f>SUM(Tabla15[[#This Row],[Puntaje]],Tabla15[[#This Row],[Puntaje2]],Tabla15[[#This Row],[Puntaje3]],Tabla15[[#This Row],[Puntaje4]])</f>
        <v>5632.453125</v>
      </c>
      <c r="Q7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7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72" s="1">
        <f>+COUNTA(Tabla15[[#This Row],[Posición]:[Puntaje4]])-COUNTA($H$1:$O$1)</f>
        <v>2</v>
      </c>
    </row>
    <row r="73" spans="1:19" x14ac:dyDescent="0.35">
      <c r="A73" s="1">
        <v>92</v>
      </c>
      <c r="B73" s="3" t="s">
        <v>244</v>
      </c>
      <c r="C73" s="3" t="s">
        <v>238</v>
      </c>
      <c r="D73" s="1" t="s">
        <v>251</v>
      </c>
      <c r="E73" s="1" t="s">
        <v>3</v>
      </c>
      <c r="G73" s="1" t="s">
        <v>344</v>
      </c>
      <c r="I73" s="4">
        <f>IF(Tabla15[[#This Row],[Posición]]=0,0,0.975^(Tabla15[[#This Row],[Posición]]-1)*3000)</f>
        <v>0</v>
      </c>
      <c r="J73" s="1">
        <v>5</v>
      </c>
      <c r="K73" s="4">
        <f>IF(Tabla15[[#This Row],[Posición2]]=0,0,0.975^(Tabla15[[#This Row],[Posición2]]-1)*3000)</f>
        <v>2711.0636718749997</v>
      </c>
      <c r="M73" s="1">
        <f>IF(Tabla15[[#This Row],[Posición3]]=0,0,0.975^(Tabla15[[#This Row],[Posición3]]-1)*3000)</f>
        <v>0</v>
      </c>
      <c r="N73" s="1">
        <v>3</v>
      </c>
      <c r="O73" s="1">
        <f>IF(Tabla15[[#This Row],[Posición4]]=0,0,0.975^(Tabla15[[#This Row],[Posición4]]-1)*3000)</f>
        <v>2851.875</v>
      </c>
      <c r="P73" s="4">
        <f>SUM(Tabla15[[#This Row],[Puntaje]],Tabla15[[#This Row],[Puntaje2]],Tabla15[[#This Row],[Puntaje3]],Tabla15[[#This Row],[Puntaje4]])</f>
        <v>5562.9386718749993</v>
      </c>
      <c r="Q7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5562.9386718749993</v>
      </c>
      <c r="R7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5562.9386718749993</v>
      </c>
      <c r="S73" s="1">
        <f>+COUNTA(Tabla15[[#This Row],[Posición]:[Puntaje4]])-COUNTA($H$1:$O$1)</f>
        <v>2</v>
      </c>
    </row>
    <row r="74" spans="1:19" x14ac:dyDescent="0.35">
      <c r="A74" s="1">
        <v>68</v>
      </c>
      <c r="B74" s="1" t="s">
        <v>159</v>
      </c>
      <c r="C74" s="1" t="s">
        <v>36</v>
      </c>
      <c r="D74" s="1" t="s">
        <v>99</v>
      </c>
      <c r="E74" s="1" t="s">
        <v>3</v>
      </c>
      <c r="G74" s="1" t="s">
        <v>199</v>
      </c>
      <c r="H74" s="1">
        <v>0</v>
      </c>
      <c r="I74" s="4">
        <f>IF(Tabla15[[#This Row],[Posición]]=0,0,0.975^(Tabla15[[#This Row],[Posición]]-1)*3000)</f>
        <v>0</v>
      </c>
      <c r="J74" s="1">
        <v>4</v>
      </c>
      <c r="K74" s="4">
        <f>IF(Tabla15[[#This Row],[Posición2]]=0,0,0.975^(Tabla15[[#This Row],[Posición2]]-1)*3000)</f>
        <v>2780.578125</v>
      </c>
      <c r="M74" s="1">
        <f>IF(Tabla15[[#This Row],[Posición3]]=0,0,0.975^(Tabla15[[#This Row],[Posición3]]-1)*3000)</f>
        <v>0</v>
      </c>
      <c r="N74" s="1">
        <v>4</v>
      </c>
      <c r="O74" s="1">
        <f>IF(Tabla15[[#This Row],[Posición4]]=0,0,0.975^(Tabla15[[#This Row],[Posición4]]-1)*3000)</f>
        <v>2780.578125</v>
      </c>
      <c r="P74" s="4">
        <f>SUM(Tabla15[[#This Row],[Puntaje]],Tabla15[[#This Row],[Puntaje2]],Tabla15[[#This Row],[Puntaje3]],Tabla15[[#This Row],[Puntaje4]])</f>
        <v>5561.15625</v>
      </c>
      <c r="Q7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5561.15625</v>
      </c>
      <c r="R7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5561.15625</v>
      </c>
      <c r="S74" s="1">
        <f>+COUNTA(Tabla15[[#This Row],[Posición]:[Puntaje4]])-COUNTA($H$1:$O$1)</f>
        <v>3</v>
      </c>
    </row>
    <row r="75" spans="1:19" x14ac:dyDescent="0.35">
      <c r="A75" s="1">
        <v>138</v>
      </c>
      <c r="B75" s="1" t="s">
        <v>18</v>
      </c>
      <c r="C75" s="1" t="s">
        <v>331</v>
      </c>
      <c r="D75" s="1" t="s">
        <v>108</v>
      </c>
      <c r="E75" s="1" t="s">
        <v>3</v>
      </c>
      <c r="G75" s="1" t="s">
        <v>344</v>
      </c>
      <c r="I75" s="4">
        <f>IF(Tabla15[[#This Row],[Posición]]=0,0,0.975^(Tabla15[[#This Row],[Posición]]-1)*3000)</f>
        <v>0</v>
      </c>
      <c r="K75" s="4">
        <f>IF(Tabla15[[#This Row],[Posición2]]=0,0,0.975^(Tabla15[[#This Row],[Posición2]]-1)*3000)</f>
        <v>0</v>
      </c>
      <c r="L75" s="1">
        <v>4</v>
      </c>
      <c r="M75" s="1">
        <f>IF(Tabla15[[#This Row],[Posición3]]=0,0,0.975^(Tabla15[[#This Row],[Posición3]]-1)*3000)</f>
        <v>2780.578125</v>
      </c>
      <c r="N75" s="1">
        <v>5</v>
      </c>
      <c r="O75" s="1">
        <f>IF(Tabla15[[#This Row],[Posición4]]=0,0,0.975^(Tabla15[[#This Row],[Posición4]]-1)*3000)</f>
        <v>2711.0636718749997</v>
      </c>
      <c r="P75" s="4">
        <f>SUM(Tabla15[[#This Row],[Puntaje]],Tabla15[[#This Row],[Puntaje2]],Tabla15[[#This Row],[Puntaje3]],Tabla15[[#This Row],[Puntaje4]])</f>
        <v>5491.6417968749993</v>
      </c>
      <c r="Q7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5491.6417968749993</v>
      </c>
      <c r="R7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5491.6417968749993</v>
      </c>
      <c r="S75" s="1">
        <f>+COUNTA(Tabla15[[#This Row],[Posición]:[Puntaje4]])-COUNTA($H$1:$O$1)</f>
        <v>2</v>
      </c>
    </row>
    <row r="76" spans="1:19" x14ac:dyDescent="0.35">
      <c r="A76" s="1">
        <v>38</v>
      </c>
      <c r="B76" s="1" t="s">
        <v>53</v>
      </c>
      <c r="C76" s="1" t="s">
        <v>24</v>
      </c>
      <c r="D76" s="1" t="s">
        <v>191</v>
      </c>
      <c r="E76" s="1" t="s">
        <v>3</v>
      </c>
      <c r="G76" s="1" t="s">
        <v>130</v>
      </c>
      <c r="H76" s="1">
        <v>5</v>
      </c>
      <c r="I76" s="4">
        <f>IF(Tabla15[[#This Row],[Posición]]=0,0,0.975^(Tabla15[[#This Row],[Posición]]-1)*3000)</f>
        <v>2711.0636718749997</v>
      </c>
      <c r="K76" s="4">
        <f>IF(Tabla15[[#This Row],[Posición2]]=0,0,0.975^(Tabla15[[#This Row],[Posición2]]-1)*3000)</f>
        <v>0</v>
      </c>
      <c r="L76" s="1">
        <v>5</v>
      </c>
      <c r="M76" s="1">
        <f>IF(Tabla15[[#This Row],[Posición3]]=0,0,0.975^(Tabla15[[#This Row],[Posición3]]-1)*3000)</f>
        <v>2711.0636718749997</v>
      </c>
      <c r="O76" s="1">
        <f>IF(Tabla15[[#This Row],[Posición4]]=0,0,0.975^(Tabla15[[#This Row],[Posición4]]-1)*3000)</f>
        <v>0</v>
      </c>
      <c r="P76" s="4">
        <f>SUM(Tabla15[[#This Row],[Puntaje]],Tabla15[[#This Row],[Puntaje2]],Tabla15[[#This Row],[Puntaje3]],Tabla15[[#This Row],[Puntaje4]])</f>
        <v>5422.1273437499995</v>
      </c>
      <c r="Q7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5422.1273437499995</v>
      </c>
      <c r="R7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5422.1273437499995</v>
      </c>
      <c r="S76" s="1">
        <f>+COUNTA(Tabla15[[#This Row],[Posición]:[Puntaje4]])-COUNTA($H$1:$O$1)</f>
        <v>2</v>
      </c>
    </row>
    <row r="77" spans="1:19" x14ac:dyDescent="0.35">
      <c r="A77" s="1">
        <v>131</v>
      </c>
      <c r="B77" s="1" t="s">
        <v>319</v>
      </c>
      <c r="C77" s="1" t="s">
        <v>79</v>
      </c>
      <c r="D77" s="1" t="s">
        <v>320</v>
      </c>
      <c r="E77" s="1" t="s">
        <v>3</v>
      </c>
      <c r="G77" s="1" t="s">
        <v>200</v>
      </c>
      <c r="I77" s="4">
        <f>IF(Tabla15[[#This Row],[Posición]]=0,0,0.975^(Tabla15[[#This Row],[Posición]]-1)*3000)</f>
        <v>0</v>
      </c>
      <c r="J77" s="1">
        <v>6</v>
      </c>
      <c r="K77" s="4">
        <f>IF(Tabla15[[#This Row],[Posición2]]=0,0,0.975^(Tabla15[[#This Row],[Posición2]]-1)*3000)</f>
        <v>2643.2870800781247</v>
      </c>
      <c r="M77" s="1">
        <f>IF(Tabla15[[#This Row],[Posición3]]=0,0,0.975^(Tabla15[[#This Row],[Posición3]]-1)*3000)</f>
        <v>0</v>
      </c>
      <c r="N77" s="1">
        <v>5</v>
      </c>
      <c r="O77" s="1">
        <f>IF(Tabla15[[#This Row],[Posición4]]=0,0,0.975^(Tabla15[[#This Row],[Posición4]]-1)*3000)</f>
        <v>2711.0636718749997</v>
      </c>
      <c r="P77" s="4">
        <f>SUM(Tabla15[[#This Row],[Puntaje]],Tabla15[[#This Row],[Puntaje2]],Tabla15[[#This Row],[Puntaje3]],Tabla15[[#This Row],[Puntaje4]])</f>
        <v>5354.3507519531249</v>
      </c>
      <c r="Q7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5354.3507519531249</v>
      </c>
      <c r="R7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5354.3507519531249</v>
      </c>
      <c r="S77" s="1">
        <f>+COUNTA(Tabla15[[#This Row],[Posición]:[Puntaje4]])-COUNTA($H$1:$O$1)</f>
        <v>2</v>
      </c>
    </row>
    <row r="78" spans="1:19" x14ac:dyDescent="0.35">
      <c r="A78" s="1">
        <v>105</v>
      </c>
      <c r="B78" s="3" t="s">
        <v>261</v>
      </c>
      <c r="C78" s="3" t="s">
        <v>279</v>
      </c>
      <c r="D78" s="1" t="s">
        <v>269</v>
      </c>
      <c r="E78" s="1" t="s">
        <v>3</v>
      </c>
      <c r="G78" s="1" t="s">
        <v>239</v>
      </c>
      <c r="I78" s="4">
        <f>IF(Tabla15[[#This Row],[Posición]]=0,0,0.975^(Tabla15[[#This Row],[Posición]]-1)*3000)</f>
        <v>0</v>
      </c>
      <c r="J78" s="1">
        <v>9</v>
      </c>
      <c r="K78" s="4">
        <f>IF(Tabla15[[#This Row],[Posición2]]=0,0,0.975^(Tabla15[[#This Row],[Posición2]]-1)*3000)</f>
        <v>2449.9554109867854</v>
      </c>
      <c r="M78" s="1">
        <f>IF(Tabla15[[#This Row],[Posición3]]=0,0,0.975^(Tabla15[[#This Row],[Posición3]]-1)*3000)</f>
        <v>0</v>
      </c>
      <c r="N78" s="1">
        <v>6</v>
      </c>
      <c r="O78" s="1">
        <f>IF(Tabla15[[#This Row],[Posición4]]=0,0,0.975^(Tabla15[[#This Row],[Posición4]]-1)*3000)</f>
        <v>2643.2870800781247</v>
      </c>
      <c r="P78" s="4">
        <f>SUM(Tabla15[[#This Row],[Puntaje]],Tabla15[[#This Row],[Puntaje2]],Tabla15[[#This Row],[Puntaje3]],Tabla15[[#This Row],[Puntaje4]])</f>
        <v>5093.2424910649097</v>
      </c>
      <c r="Q7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5093.2424910649097</v>
      </c>
      <c r="R7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5093.2424910649097</v>
      </c>
      <c r="S78" s="1">
        <f>+COUNTA(Tabla15[[#This Row],[Posición]:[Puntaje4]])-COUNTA($H$1:$O$1)</f>
        <v>2</v>
      </c>
    </row>
    <row r="79" spans="1:19" x14ac:dyDescent="0.35">
      <c r="A79" s="1">
        <v>73</v>
      </c>
      <c r="B79" s="1" t="s">
        <v>46</v>
      </c>
      <c r="C79" s="1" t="s">
        <v>214</v>
      </c>
      <c r="D79" s="1" t="s">
        <v>215</v>
      </c>
      <c r="E79" s="1" t="s">
        <v>3</v>
      </c>
      <c r="G79" s="1" t="s">
        <v>5</v>
      </c>
      <c r="H79" s="1">
        <v>9</v>
      </c>
      <c r="I79" s="4">
        <f>IF(Tabla15[[#This Row],[Posición]]=0,0,0.975^(Tabla15[[#This Row],[Posición]]-1)*3000)</f>
        <v>2449.9554109867854</v>
      </c>
      <c r="J79" s="1">
        <v>7</v>
      </c>
      <c r="K79" s="4">
        <f>IF(Tabla15[[#This Row],[Posición2]]=0,0,0.975^(Tabla15[[#This Row],[Posición2]]-1)*3000)</f>
        <v>2577.2049030761714</v>
      </c>
      <c r="M79" s="1">
        <f>IF(Tabla15[[#This Row],[Posición3]]=0,0,0.975^(Tabla15[[#This Row],[Posición3]]-1)*3000)</f>
        <v>0</v>
      </c>
      <c r="O79" s="1">
        <f>IF(Tabla15[[#This Row],[Posición4]]=0,0,0.975^(Tabla15[[#This Row],[Posición4]]-1)*3000)</f>
        <v>0</v>
      </c>
      <c r="P79" s="4">
        <f>SUM(Tabla15[[#This Row],[Puntaje]],Tabla15[[#This Row],[Puntaje2]],Tabla15[[#This Row],[Puntaje3]],Tabla15[[#This Row],[Puntaje4]])</f>
        <v>5027.1603140629568</v>
      </c>
      <c r="Q7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5027.1603140629568</v>
      </c>
      <c r="R7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5027.1603140629568</v>
      </c>
      <c r="S79" s="1">
        <f>+COUNTA(Tabla15[[#This Row],[Posición]:[Puntaje4]])-COUNTA($H$1:$O$1)</f>
        <v>2</v>
      </c>
    </row>
    <row r="80" spans="1:19" x14ac:dyDescent="0.35">
      <c r="A80" s="1">
        <v>75</v>
      </c>
      <c r="B80" s="1" t="s">
        <v>71</v>
      </c>
      <c r="C80" s="1" t="s">
        <v>114</v>
      </c>
      <c r="D80" s="1" t="s">
        <v>57</v>
      </c>
      <c r="E80" s="1" t="s">
        <v>3</v>
      </c>
      <c r="G80" s="1" t="s">
        <v>5</v>
      </c>
      <c r="H80" s="1">
        <v>11</v>
      </c>
      <c r="I80" s="4">
        <f>IF(Tabla15[[#This Row],[Posición]]=0,0,0.975^(Tabla15[[#This Row],[Posición]]-1)*3000)</f>
        <v>2328.9888625693125</v>
      </c>
      <c r="K80" s="4">
        <f>IF(Tabla15[[#This Row],[Posición2]]=0,0,0.975^(Tabla15[[#This Row],[Posición2]]-1)*3000)</f>
        <v>0</v>
      </c>
      <c r="L80" s="1">
        <v>6</v>
      </c>
      <c r="M80" s="1">
        <f>IF(Tabla15[[#This Row],[Posición3]]=0,0,0.975^(Tabla15[[#This Row],[Posición3]]-1)*3000)</f>
        <v>2643.2870800781247</v>
      </c>
      <c r="O80" s="1">
        <f>IF(Tabla15[[#This Row],[Posición4]]=0,0,0.975^(Tabla15[[#This Row],[Posición4]]-1)*3000)</f>
        <v>0</v>
      </c>
      <c r="P80" s="4">
        <f>SUM(Tabla15[[#This Row],[Puntaje]],Tabla15[[#This Row],[Puntaje2]],Tabla15[[#This Row],[Puntaje3]],Tabla15[[#This Row],[Puntaje4]])</f>
        <v>4972.2759426474368</v>
      </c>
      <c r="Q8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4972.2759426474368</v>
      </c>
      <c r="R8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4972.2759426474368</v>
      </c>
      <c r="S80" s="1">
        <f>+COUNTA(Tabla15[[#This Row],[Posición]:[Puntaje4]])-COUNTA($H$1:$O$1)</f>
        <v>2</v>
      </c>
    </row>
    <row r="81" spans="1:19" x14ac:dyDescent="0.35">
      <c r="A81" s="1">
        <v>86</v>
      </c>
      <c r="B81" s="1" t="s">
        <v>35</v>
      </c>
      <c r="C81" s="1" t="s">
        <v>220</v>
      </c>
      <c r="E81" s="1" t="s">
        <v>3</v>
      </c>
      <c r="G81" s="1" t="s">
        <v>4</v>
      </c>
      <c r="H81" s="1">
        <v>12</v>
      </c>
      <c r="I81" s="4">
        <f>IF(Tabla15[[#This Row],[Posición]]=0,0,0.975^(Tabla15[[#This Row],[Posición]]-1)*3000)</f>
        <v>2270.7641410050796</v>
      </c>
      <c r="J81" s="1">
        <v>9</v>
      </c>
      <c r="K81" s="4">
        <f>IF(Tabla15[[#This Row],[Posición2]]=0,0,0.975^(Tabla15[[#This Row],[Posición2]]-1)*3000)</f>
        <v>2449.9554109867854</v>
      </c>
      <c r="M81" s="1">
        <f>IF(Tabla15[[#This Row],[Posición3]]=0,0,0.975^(Tabla15[[#This Row],[Posición3]]-1)*3000)</f>
        <v>0</v>
      </c>
      <c r="O81" s="1">
        <f>IF(Tabla15[[#This Row],[Posición4]]=0,0,0.975^(Tabla15[[#This Row],[Posición4]]-1)*3000)</f>
        <v>0</v>
      </c>
      <c r="P81" s="4">
        <f>SUM(Tabla15[[#This Row],[Puntaje]],Tabla15[[#This Row],[Puntaje2]],Tabla15[[#This Row],[Puntaje3]],Tabla15[[#This Row],[Puntaje4]])</f>
        <v>4720.719551991865</v>
      </c>
      <c r="Q8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4720.719551991865</v>
      </c>
      <c r="R8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4720.719551991865</v>
      </c>
      <c r="S81" s="1">
        <f>+COUNTA(Tabla15[[#This Row],[Posición]:[Puntaje4]])-COUNTA($H$1:$O$1)</f>
        <v>2</v>
      </c>
    </row>
    <row r="82" spans="1:19" x14ac:dyDescent="0.35">
      <c r="A82" s="1">
        <v>114</v>
      </c>
      <c r="B82" s="3" t="s">
        <v>291</v>
      </c>
      <c r="C82" s="1" t="s">
        <v>292</v>
      </c>
      <c r="D82" s="1" t="s">
        <v>293</v>
      </c>
      <c r="E82" s="1" t="s">
        <v>3</v>
      </c>
      <c r="G82" s="1" t="s">
        <v>5</v>
      </c>
      <c r="I82" s="4">
        <f>IF(Tabla15[[#This Row],[Posición]]=0,0,0.975^(Tabla15[[#This Row],[Posición]]-1)*3000)</f>
        <v>0</v>
      </c>
      <c r="J82" s="1">
        <v>14</v>
      </c>
      <c r="K82" s="4">
        <f>IF(Tabla15[[#This Row],[Posición2]]=0,0,0.975^(Tabla15[[#This Row],[Posición2]]-1)*3000)</f>
        <v>2158.6451615429537</v>
      </c>
      <c r="L82" s="1">
        <v>8</v>
      </c>
      <c r="M82" s="1">
        <f>IF(Tabla15[[#This Row],[Posición3]]=0,0,0.975^(Tabla15[[#This Row],[Posición3]]-1)*3000)</f>
        <v>2512.7747804992669</v>
      </c>
      <c r="O82" s="1">
        <f>IF(Tabla15[[#This Row],[Posición4]]=0,0,0.975^(Tabla15[[#This Row],[Posición4]]-1)*3000)</f>
        <v>0</v>
      </c>
      <c r="P82" s="4">
        <f>SUM(Tabla15[[#This Row],[Puntaje]],Tabla15[[#This Row],[Puntaje2]],Tabla15[[#This Row],[Puntaje3]],Tabla15[[#This Row],[Puntaje4]])</f>
        <v>4671.419942042221</v>
      </c>
      <c r="Q8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4671.419942042221</v>
      </c>
      <c r="R8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4671.419942042221</v>
      </c>
      <c r="S82" s="1">
        <f>+COUNTA(Tabla15[[#This Row],[Posición]:[Puntaje4]])-COUNTA($H$1:$O$1)</f>
        <v>2</v>
      </c>
    </row>
    <row r="83" spans="1:19" x14ac:dyDescent="0.35">
      <c r="A83" s="1">
        <v>19</v>
      </c>
      <c r="B83" s="1" t="s">
        <v>131</v>
      </c>
      <c r="C83" s="1" t="s">
        <v>133</v>
      </c>
      <c r="D83" s="1" t="s">
        <v>134</v>
      </c>
      <c r="E83" s="1" t="s">
        <v>3</v>
      </c>
      <c r="G83" s="1" t="s">
        <v>4</v>
      </c>
      <c r="H83" s="1">
        <v>1</v>
      </c>
      <c r="I83" s="4">
        <f>IF(Tabla15[[#This Row],[Posición]]=0,0,0.975^(Tabla15[[#This Row],[Posición]]-1)*3000)</f>
        <v>3000</v>
      </c>
      <c r="K83" s="4">
        <f>IF(Tabla15[[#This Row],[Posición2]]=0,0,0.975^(Tabla15[[#This Row],[Posición2]]-1)*3000)</f>
        <v>0</v>
      </c>
      <c r="M83" s="1">
        <f>IF(Tabla15[[#This Row],[Posición3]]=0,0,0.975^(Tabla15[[#This Row],[Posición3]]-1)*3000)</f>
        <v>0</v>
      </c>
      <c r="O83" s="1">
        <f>IF(Tabla15[[#This Row],[Posición4]]=0,0,0.975^(Tabla15[[#This Row],[Posición4]]-1)*3000)</f>
        <v>0</v>
      </c>
      <c r="P83" s="4">
        <f>SUM(Tabla15[[#This Row],[Puntaje]],Tabla15[[#This Row],[Puntaje2]],Tabla15[[#This Row],[Puntaje3]],Tabla15[[#This Row],[Puntaje4]])</f>
        <v>3000</v>
      </c>
      <c r="Q8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3" s="1">
        <f>+COUNTA(Tabla15[[#This Row],[Posición]:[Puntaje4]])-COUNTA($H$1:$O$1)</f>
        <v>1</v>
      </c>
    </row>
    <row r="84" spans="1:19" x14ac:dyDescent="0.35">
      <c r="A84" s="1">
        <v>22</v>
      </c>
      <c r="B84" s="1" t="s">
        <v>118</v>
      </c>
      <c r="C84" s="1" t="s">
        <v>162</v>
      </c>
      <c r="D84" s="1" t="s">
        <v>47</v>
      </c>
      <c r="E84" s="1" t="s">
        <v>3</v>
      </c>
      <c r="G84" s="1" t="s">
        <v>130</v>
      </c>
      <c r="H84" s="1">
        <v>1</v>
      </c>
      <c r="I84" s="4">
        <f>IF(Tabla15[[#This Row],[Posición]]=0,0,0.975^(Tabla15[[#This Row],[Posición]]-1)*3000)</f>
        <v>3000</v>
      </c>
      <c r="K84" s="4">
        <f>IF(Tabla15[[#This Row],[Posición2]]=0,0,0.975^(Tabla15[[#This Row],[Posición2]]-1)*3000)</f>
        <v>0</v>
      </c>
      <c r="M84" s="1">
        <f>IF(Tabla15[[#This Row],[Posición3]]=0,0,0.975^(Tabla15[[#This Row],[Posición3]]-1)*3000)</f>
        <v>0</v>
      </c>
      <c r="O84" s="1">
        <f>IF(Tabla15[[#This Row],[Posición4]]=0,0,0.975^(Tabla15[[#This Row],[Posición4]]-1)*3000)</f>
        <v>0</v>
      </c>
      <c r="P84" s="4">
        <f>SUM(Tabla15[[#This Row],[Puntaje]],Tabla15[[#This Row],[Puntaje2]],Tabla15[[#This Row],[Puntaje3]],Tabla15[[#This Row],[Puntaje4]])</f>
        <v>3000</v>
      </c>
      <c r="Q8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4" s="1">
        <f>+COUNTA(Tabla15[[#This Row],[Posición]:[Puntaje4]])-COUNTA($H$1:$O$1)</f>
        <v>1</v>
      </c>
    </row>
    <row r="85" spans="1:19" x14ac:dyDescent="0.35">
      <c r="A85" s="1">
        <v>25</v>
      </c>
      <c r="B85" s="1" t="s">
        <v>140</v>
      </c>
      <c r="C85" s="1" t="s">
        <v>141</v>
      </c>
      <c r="E85" s="1" t="s">
        <v>3</v>
      </c>
      <c r="G85" s="1" t="s">
        <v>201</v>
      </c>
      <c r="H85" s="1">
        <v>1</v>
      </c>
      <c r="I85" s="4">
        <f>IF(Tabla15[[#This Row],[Posición]]=0,0,0.975^(Tabla15[[#This Row],[Posición]]-1)*3000)</f>
        <v>3000</v>
      </c>
      <c r="K85" s="4">
        <f>IF(Tabla15[[#This Row],[Posición2]]=0,0,0.975^(Tabla15[[#This Row],[Posición2]]-1)*3000)</f>
        <v>0</v>
      </c>
      <c r="M85" s="1">
        <f>IF(Tabla15[[#This Row],[Posición3]]=0,0,0.975^(Tabla15[[#This Row],[Posición3]]-1)*3000)</f>
        <v>0</v>
      </c>
      <c r="O85" s="1">
        <f>IF(Tabla15[[#This Row],[Posición4]]=0,0,0.975^(Tabla15[[#This Row],[Posición4]]-1)*3000)</f>
        <v>0</v>
      </c>
      <c r="P85" s="4">
        <f>SUM(Tabla15[[#This Row],[Puntaje]],Tabla15[[#This Row],[Puntaje2]],Tabla15[[#This Row],[Puntaje3]],Tabla15[[#This Row],[Puntaje4]])</f>
        <v>3000</v>
      </c>
      <c r="Q8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5" s="1">
        <f>+COUNTA(Tabla15[[#This Row],[Posición]:[Puntaje4]])-COUNTA($H$1:$O$1)</f>
        <v>1</v>
      </c>
    </row>
    <row r="86" spans="1:19" x14ac:dyDescent="0.35">
      <c r="A86" s="1">
        <v>35</v>
      </c>
      <c r="B86" s="1" t="s">
        <v>160</v>
      </c>
      <c r="C86" s="1" t="s">
        <v>190</v>
      </c>
      <c r="E86" s="1" t="s">
        <v>3</v>
      </c>
      <c r="G86" s="1" t="s">
        <v>7</v>
      </c>
      <c r="H86" s="1">
        <v>1</v>
      </c>
      <c r="I86" s="4">
        <f>IF(Tabla15[[#This Row],[Posición]]=0,0,0.975^(Tabla15[[#This Row],[Posición]]-1)*3000)</f>
        <v>3000</v>
      </c>
      <c r="K86" s="4">
        <f>IF(Tabla15[[#This Row],[Posición2]]=0,0,0.975^(Tabla15[[#This Row],[Posición2]]-1)*3000)</f>
        <v>0</v>
      </c>
      <c r="M86" s="1">
        <f>IF(Tabla15[[#This Row],[Posición3]]=0,0,0.975^(Tabla15[[#This Row],[Posición3]]-1)*3000)</f>
        <v>0</v>
      </c>
      <c r="O86" s="1">
        <f>IF(Tabla15[[#This Row],[Posición4]]=0,0,0.975^(Tabla15[[#This Row],[Posición4]]-1)*3000)</f>
        <v>0</v>
      </c>
      <c r="P86" s="4">
        <f>SUM(Tabla15[[#This Row],[Puntaje]],Tabla15[[#This Row],[Puntaje2]],Tabla15[[#This Row],[Puntaje3]],Tabla15[[#This Row],[Puntaje4]])</f>
        <v>3000</v>
      </c>
      <c r="Q8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6" s="1">
        <f>+COUNTA(Tabla15[[#This Row],[Posición]:[Puntaje4]])-COUNTA($H$1:$O$1)</f>
        <v>1</v>
      </c>
    </row>
    <row r="87" spans="1:19" x14ac:dyDescent="0.35">
      <c r="A87" s="1">
        <v>126</v>
      </c>
      <c r="B87" s="1" t="s">
        <v>309</v>
      </c>
      <c r="C87" s="1" t="s">
        <v>310</v>
      </c>
      <c r="E87" s="1" t="s">
        <v>3</v>
      </c>
      <c r="G87" s="1" t="s">
        <v>199</v>
      </c>
      <c r="I87" s="4">
        <f>IF(Tabla15[[#This Row],[Posición]]=0,0,0.975^(Tabla15[[#This Row],[Posición]]-1)*3000)</f>
        <v>0</v>
      </c>
      <c r="J87" s="1">
        <v>1</v>
      </c>
      <c r="K87" s="4">
        <f>IF(Tabla15[[#This Row],[Posición2]]=0,0,0.975^(Tabla15[[#This Row],[Posición2]]-1)*3000)</f>
        <v>3000</v>
      </c>
      <c r="M87" s="1">
        <f>IF(Tabla15[[#This Row],[Posición3]]=0,0,0.975^(Tabla15[[#This Row],[Posición3]]-1)*3000)</f>
        <v>0</v>
      </c>
      <c r="O87" s="1">
        <f>IF(Tabla15[[#This Row],[Posición4]]=0,0,0.975^(Tabla15[[#This Row],[Posición4]]-1)*3000)</f>
        <v>0</v>
      </c>
      <c r="P87" s="4">
        <f>SUM(Tabla15[[#This Row],[Puntaje]],Tabla15[[#This Row],[Puntaje2]],Tabla15[[#This Row],[Puntaje3]],Tabla15[[#This Row],[Puntaje4]])</f>
        <v>3000</v>
      </c>
      <c r="Q8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7" s="1">
        <f>+COUNTA(Tabla15[[#This Row],[Posición]:[Puntaje4]])-COUNTA($H$1:$O$1)</f>
        <v>1</v>
      </c>
    </row>
    <row r="88" spans="1:19" x14ac:dyDescent="0.35">
      <c r="A88" s="1">
        <v>136</v>
      </c>
      <c r="B88" s="1" t="s">
        <v>241</v>
      </c>
      <c r="C88" s="1" t="s">
        <v>283</v>
      </c>
      <c r="E88" s="1" t="s">
        <v>3</v>
      </c>
      <c r="G88" s="1" t="s">
        <v>345</v>
      </c>
      <c r="I88" s="4">
        <f>IF(Tabla15[[#This Row],[Posición]]=0,0,0.975^(Tabla15[[#This Row],[Posición]]-1)*3000)</f>
        <v>0</v>
      </c>
      <c r="K88" s="4">
        <f>IF(Tabla15[[#This Row],[Posición2]]=0,0,0.975^(Tabla15[[#This Row],[Posición2]]-1)*3000)</f>
        <v>0</v>
      </c>
      <c r="L88" s="1">
        <v>1</v>
      </c>
      <c r="M88" s="1">
        <f>IF(Tabla15[[#This Row],[Posición3]]=0,0,0.975^(Tabla15[[#This Row],[Posición3]]-1)*3000)</f>
        <v>3000</v>
      </c>
      <c r="O88" s="1">
        <f>IF(Tabla15[[#This Row],[Posición4]]=0,0,0.975^(Tabla15[[#This Row],[Posición4]]-1)*3000)</f>
        <v>0</v>
      </c>
      <c r="P88" s="4">
        <f>SUM(Tabla15[[#This Row],[Puntaje]],Tabla15[[#This Row],[Puntaje2]],Tabla15[[#This Row],[Puntaje3]],Tabla15[[#This Row],[Puntaje4]])</f>
        <v>3000</v>
      </c>
      <c r="Q8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8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88" s="1">
        <f>+COUNTA(Tabla15[[#This Row],[Posición]:[Puntaje4]])-COUNTA($H$1:$O$1)</f>
        <v>1</v>
      </c>
    </row>
    <row r="89" spans="1:19" x14ac:dyDescent="0.35">
      <c r="A89" s="1">
        <v>21</v>
      </c>
      <c r="B89" s="1" t="s">
        <v>136</v>
      </c>
      <c r="C89" s="1" t="s">
        <v>137</v>
      </c>
      <c r="E89" s="1" t="s">
        <v>3</v>
      </c>
      <c r="G89" s="1" t="s">
        <v>6</v>
      </c>
      <c r="H89" s="1">
        <v>2</v>
      </c>
      <c r="I89" s="4">
        <f>IF(Tabla15[[#This Row],[Posición]]=0,0,0.975^(Tabla15[[#This Row],[Posición]]-1)*3000)</f>
        <v>2925</v>
      </c>
      <c r="K89" s="4">
        <f>IF(Tabla15[[#This Row],[Posición2]]=0,0,0.975^(Tabla15[[#This Row],[Posición2]]-1)*3000)</f>
        <v>0</v>
      </c>
      <c r="M89" s="1">
        <f>IF(Tabla15[[#This Row],[Posición3]]=0,0,0.975^(Tabla15[[#This Row],[Posición3]]-1)*3000)</f>
        <v>0</v>
      </c>
      <c r="O89" s="1">
        <f>IF(Tabla15[[#This Row],[Posición4]]=0,0,0.975^(Tabla15[[#This Row],[Posición4]]-1)*3000)</f>
        <v>0</v>
      </c>
      <c r="P89" s="4">
        <f>SUM(Tabla15[[#This Row],[Puntaje]],Tabla15[[#This Row],[Puntaje2]],Tabla15[[#This Row],[Puntaje3]],Tabla15[[#This Row],[Puntaje4]])</f>
        <v>2925</v>
      </c>
      <c r="Q8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8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89" s="1">
        <f>+COUNTA(Tabla15[[#This Row],[Posición]:[Puntaje4]])-COUNTA($H$1:$O$1)</f>
        <v>1</v>
      </c>
    </row>
    <row r="90" spans="1:19" x14ac:dyDescent="0.35">
      <c r="A90" s="1">
        <v>27</v>
      </c>
      <c r="B90" s="1" t="s">
        <v>52</v>
      </c>
      <c r="C90" s="1" t="s">
        <v>142</v>
      </c>
      <c r="E90" s="1" t="s">
        <v>3</v>
      </c>
      <c r="G90" s="1" t="s">
        <v>200</v>
      </c>
      <c r="H90" s="1">
        <v>2</v>
      </c>
      <c r="I90" s="4">
        <f>IF(Tabla15[[#This Row],[Posición]]=0,0,0.975^(Tabla15[[#This Row],[Posición]]-1)*3000)</f>
        <v>2925</v>
      </c>
      <c r="K90" s="4">
        <f>IF(Tabla15[[#This Row],[Posición2]]=0,0,0.975^(Tabla15[[#This Row],[Posición2]]-1)*3000)</f>
        <v>0</v>
      </c>
      <c r="M90" s="1">
        <f>IF(Tabla15[[#This Row],[Posición3]]=0,0,0.975^(Tabla15[[#This Row],[Posición3]]-1)*3000)</f>
        <v>0</v>
      </c>
      <c r="O90" s="1">
        <f>IF(Tabla15[[#This Row],[Posición4]]=0,0,0.975^(Tabla15[[#This Row],[Posición4]]-1)*3000)</f>
        <v>0</v>
      </c>
      <c r="P90" s="4">
        <f>SUM(Tabla15[[#This Row],[Puntaje]],Tabla15[[#This Row],[Puntaje2]],Tabla15[[#This Row],[Puntaje3]],Tabla15[[#This Row],[Puntaje4]])</f>
        <v>2925</v>
      </c>
      <c r="Q9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0" s="1">
        <f>+COUNTA(Tabla15[[#This Row],[Posición]:[Puntaje4]])-COUNTA($H$1:$O$1)</f>
        <v>1</v>
      </c>
    </row>
    <row r="91" spans="1:19" x14ac:dyDescent="0.35">
      <c r="A91" s="1">
        <v>34</v>
      </c>
      <c r="B91" s="1" t="s">
        <v>58</v>
      </c>
      <c r="C91" s="1" t="s">
        <v>34</v>
      </c>
      <c r="E91" s="1" t="s">
        <v>3</v>
      </c>
      <c r="G91" s="1" t="s">
        <v>202</v>
      </c>
      <c r="H91" s="1">
        <v>2</v>
      </c>
      <c r="I91" s="4">
        <f>IF(Tabla15[[#This Row],[Posición]]=0,0,0.975^(Tabla15[[#This Row],[Posición]]-1)*3000)</f>
        <v>2925</v>
      </c>
      <c r="K91" s="4">
        <f>IF(Tabla15[[#This Row],[Posición2]]=0,0,0.975^(Tabla15[[#This Row],[Posición2]]-1)*3000)</f>
        <v>0</v>
      </c>
      <c r="M91" s="1">
        <f>IF(Tabla15[[#This Row],[Posición3]]=0,0,0.975^(Tabla15[[#This Row],[Posición3]]-1)*3000)</f>
        <v>0</v>
      </c>
      <c r="O91" s="1">
        <f>IF(Tabla15[[#This Row],[Posición4]]=0,0,0.975^(Tabla15[[#This Row],[Posición4]]-1)*3000)</f>
        <v>0</v>
      </c>
      <c r="P91" s="4">
        <f>SUM(Tabla15[[#This Row],[Puntaje]],Tabla15[[#This Row],[Puntaje2]],Tabla15[[#This Row],[Puntaje3]],Tabla15[[#This Row],[Puntaje4]])</f>
        <v>2925</v>
      </c>
      <c r="Q9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1" s="1">
        <f>+COUNTA(Tabla15[[#This Row],[Posición]:[Puntaje4]])-COUNTA($H$1:$O$1)</f>
        <v>1</v>
      </c>
    </row>
    <row r="92" spans="1:19" x14ac:dyDescent="0.35">
      <c r="A92" s="1">
        <v>37</v>
      </c>
      <c r="B92" s="1" t="s">
        <v>144</v>
      </c>
      <c r="C92" s="1" t="s">
        <v>167</v>
      </c>
      <c r="D92" s="1" t="s">
        <v>133</v>
      </c>
      <c r="E92" s="1" t="s">
        <v>3</v>
      </c>
      <c r="G92" s="1" t="s">
        <v>203</v>
      </c>
      <c r="H92" s="1">
        <v>2</v>
      </c>
      <c r="I92" s="4">
        <f>IF(Tabla15[[#This Row],[Posición]]=0,0,0.975^(Tabla15[[#This Row],[Posición]]-1)*3000)</f>
        <v>2925</v>
      </c>
      <c r="K92" s="4">
        <f>IF(Tabla15[[#This Row],[Posición2]]=0,0,0.975^(Tabla15[[#This Row],[Posición2]]-1)*3000)</f>
        <v>0</v>
      </c>
      <c r="M92" s="1">
        <f>IF(Tabla15[[#This Row],[Posición3]]=0,0,0.975^(Tabla15[[#This Row],[Posición3]]-1)*3000)</f>
        <v>0</v>
      </c>
      <c r="O92" s="1">
        <f>IF(Tabla15[[#This Row],[Posición4]]=0,0,0.975^(Tabla15[[#This Row],[Posición4]]-1)*3000)</f>
        <v>0</v>
      </c>
      <c r="P92" s="4">
        <f>SUM(Tabla15[[#This Row],[Puntaje]],Tabla15[[#This Row],[Puntaje2]],Tabla15[[#This Row],[Puntaje3]],Tabla15[[#This Row],[Puntaje4]])</f>
        <v>2925</v>
      </c>
      <c r="Q9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2" s="1">
        <f>+COUNTA(Tabla15[[#This Row],[Posición]:[Puntaje4]])-COUNTA($H$1:$O$1)</f>
        <v>1</v>
      </c>
    </row>
    <row r="93" spans="1:19" x14ac:dyDescent="0.35">
      <c r="A93" s="1">
        <v>89</v>
      </c>
      <c r="B93" s="1" t="s">
        <v>241</v>
      </c>
      <c r="C93" s="1" t="s">
        <v>242</v>
      </c>
      <c r="E93" s="1" t="s">
        <v>3</v>
      </c>
      <c r="G93" s="1" t="s">
        <v>344</v>
      </c>
      <c r="I93" s="4">
        <f>IF(Tabla15[[#This Row],[Posición]]=0,0,0.975^(Tabla15[[#This Row],[Posición]]-1)*3000)</f>
        <v>0</v>
      </c>
      <c r="J93" s="1">
        <v>2</v>
      </c>
      <c r="K93" s="4">
        <f>IF(Tabla15[[#This Row],[Posición2]]=0,0,0.975^(Tabla15[[#This Row],[Posición2]]-1)*3000)</f>
        <v>2925</v>
      </c>
      <c r="M93" s="1">
        <f>IF(Tabla15[[#This Row],[Posición3]]=0,0,0.975^(Tabla15[[#This Row],[Posición3]]-1)*3000)</f>
        <v>0</v>
      </c>
      <c r="O93" s="1">
        <f>IF(Tabla15[[#This Row],[Posición4]]=0,0,0.975^(Tabla15[[#This Row],[Posición4]]-1)*3000)</f>
        <v>0</v>
      </c>
      <c r="P93" s="4">
        <f>SUM(Tabla15[[#This Row],[Puntaje]],Tabla15[[#This Row],[Puntaje2]],Tabla15[[#This Row],[Puntaje3]],Tabla15[[#This Row],[Puntaje4]])</f>
        <v>2925</v>
      </c>
      <c r="Q9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3" s="1">
        <f>+COUNTA(Tabla15[[#This Row],[Posición]:[Puntaje4]])-COUNTA($H$1:$O$1)</f>
        <v>1</v>
      </c>
    </row>
    <row r="94" spans="1:19" x14ac:dyDescent="0.35">
      <c r="A94" s="1">
        <v>117</v>
      </c>
      <c r="B94" s="1" t="s">
        <v>297</v>
      </c>
      <c r="C94" s="1" t="s">
        <v>298</v>
      </c>
      <c r="D94" s="1" t="s">
        <v>299</v>
      </c>
      <c r="E94" s="1" t="s">
        <v>3</v>
      </c>
      <c r="G94" s="1" t="s">
        <v>6</v>
      </c>
      <c r="I94" s="4">
        <f>IF(Tabla15[[#This Row],[Posición]]=0,0,0.975^(Tabla15[[#This Row],[Posición]]-1)*3000)</f>
        <v>0</v>
      </c>
      <c r="J94" s="1">
        <v>2</v>
      </c>
      <c r="K94" s="4">
        <f>IF(Tabla15[[#This Row],[Posición2]]=0,0,0.975^(Tabla15[[#This Row],[Posición2]]-1)*3000)</f>
        <v>2925</v>
      </c>
      <c r="M94" s="1">
        <f>IF(Tabla15[[#This Row],[Posición3]]=0,0,0.975^(Tabla15[[#This Row],[Posición3]]-1)*3000)</f>
        <v>0</v>
      </c>
      <c r="O94" s="1">
        <f>IF(Tabla15[[#This Row],[Posición4]]=0,0,0.975^(Tabla15[[#This Row],[Posición4]]-1)*3000)</f>
        <v>0</v>
      </c>
      <c r="P94" s="4">
        <f>SUM(Tabla15[[#This Row],[Puntaje]],Tabla15[[#This Row],[Puntaje2]],Tabla15[[#This Row],[Puntaje3]],Tabla15[[#This Row],[Puntaje4]])</f>
        <v>2925</v>
      </c>
      <c r="Q9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4" s="1">
        <f>+COUNTA(Tabla15[[#This Row],[Posición]:[Puntaje4]])-COUNTA($H$1:$O$1)</f>
        <v>1</v>
      </c>
    </row>
    <row r="95" spans="1:19" x14ac:dyDescent="0.35">
      <c r="A95" s="1">
        <v>120</v>
      </c>
      <c r="B95" s="1" t="s">
        <v>302</v>
      </c>
      <c r="C95" s="1" t="s">
        <v>303</v>
      </c>
      <c r="E95" s="1" t="s">
        <v>3</v>
      </c>
      <c r="G95" s="1" t="s">
        <v>130</v>
      </c>
      <c r="I95" s="4">
        <f>IF(Tabla15[[#This Row],[Posición]]=0,0,0.975^(Tabla15[[#This Row],[Posición]]-1)*3000)</f>
        <v>0</v>
      </c>
      <c r="J95" s="1">
        <v>2</v>
      </c>
      <c r="K95" s="4">
        <f>IF(Tabla15[[#This Row],[Posición2]]=0,0,0.975^(Tabla15[[#This Row],[Posición2]]-1)*3000)</f>
        <v>2925</v>
      </c>
      <c r="M95" s="1">
        <f>IF(Tabla15[[#This Row],[Posición3]]=0,0,0.975^(Tabla15[[#This Row],[Posición3]]-1)*3000)</f>
        <v>0</v>
      </c>
      <c r="O95" s="1">
        <f>IF(Tabla15[[#This Row],[Posición4]]=0,0,0.975^(Tabla15[[#This Row],[Posición4]]-1)*3000)</f>
        <v>0</v>
      </c>
      <c r="P95" s="4">
        <f>SUM(Tabla15[[#This Row],[Puntaje]],Tabla15[[#This Row],[Puntaje2]],Tabla15[[#This Row],[Puntaje3]],Tabla15[[#This Row],[Puntaje4]])</f>
        <v>2925</v>
      </c>
      <c r="Q9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5" s="1">
        <f>+COUNTA(Tabla15[[#This Row],[Posición]:[Puntaje4]])-COUNTA($H$1:$O$1)</f>
        <v>1</v>
      </c>
    </row>
    <row r="96" spans="1:19" x14ac:dyDescent="0.35">
      <c r="A96" s="1">
        <v>123</v>
      </c>
      <c r="B96" s="1" t="s">
        <v>31</v>
      </c>
      <c r="C96" s="1" t="s">
        <v>79</v>
      </c>
      <c r="E96" s="1" t="s">
        <v>3</v>
      </c>
      <c r="G96" s="1" t="s">
        <v>7</v>
      </c>
      <c r="I96" s="4">
        <f>IF(Tabla15[[#This Row],[Posición]]=0,0,0.975^(Tabla15[[#This Row],[Posición]]-1)*3000)</f>
        <v>0</v>
      </c>
      <c r="J96" s="1">
        <v>2</v>
      </c>
      <c r="K96" s="4">
        <f>IF(Tabla15[[#This Row],[Posición2]]=0,0,0.975^(Tabla15[[#This Row],[Posición2]]-1)*3000)</f>
        <v>2925</v>
      </c>
      <c r="M96" s="1">
        <f>IF(Tabla15[[#This Row],[Posición3]]=0,0,0.975^(Tabla15[[#This Row],[Posición3]]-1)*3000)</f>
        <v>0</v>
      </c>
      <c r="O96" s="1">
        <f>IF(Tabla15[[#This Row],[Posición4]]=0,0,0.975^(Tabla15[[#This Row],[Posición4]]-1)*3000)</f>
        <v>0</v>
      </c>
      <c r="P96" s="4">
        <f>SUM(Tabla15[[#This Row],[Puntaje]],Tabla15[[#This Row],[Puntaje2]],Tabla15[[#This Row],[Puntaje3]],Tabla15[[#This Row],[Puntaje4]])</f>
        <v>2925</v>
      </c>
      <c r="Q9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6" s="1">
        <f>+COUNTA(Tabla15[[#This Row],[Posición]:[Puntaje4]])-COUNTA($H$1:$O$1)</f>
        <v>1</v>
      </c>
    </row>
    <row r="97" spans="1:19" x14ac:dyDescent="0.35">
      <c r="A97" s="1">
        <v>127</v>
      </c>
      <c r="B97" s="1" t="s">
        <v>297</v>
      </c>
      <c r="C97" s="1" t="s">
        <v>311</v>
      </c>
      <c r="E97" s="1" t="s">
        <v>3</v>
      </c>
      <c r="G97" s="1" t="s">
        <v>199</v>
      </c>
      <c r="I97" s="4">
        <f>IF(Tabla15[[#This Row],[Posición]]=0,0,0.975^(Tabla15[[#This Row],[Posición]]-1)*3000)</f>
        <v>0</v>
      </c>
      <c r="J97" s="1">
        <v>2</v>
      </c>
      <c r="K97" s="4">
        <f>IF(Tabla15[[#This Row],[Posición2]]=0,0,0.975^(Tabla15[[#This Row],[Posición2]]-1)*3000)</f>
        <v>2925</v>
      </c>
      <c r="M97" s="1">
        <f>IF(Tabla15[[#This Row],[Posición3]]=0,0,0.975^(Tabla15[[#This Row],[Posición3]]-1)*3000)</f>
        <v>0</v>
      </c>
      <c r="O97" s="1">
        <f>IF(Tabla15[[#This Row],[Posición4]]=0,0,0.975^(Tabla15[[#This Row],[Posición4]]-1)*3000)</f>
        <v>0</v>
      </c>
      <c r="P97" s="4">
        <f>SUM(Tabla15[[#This Row],[Puntaje]],Tabla15[[#This Row],[Puntaje2]],Tabla15[[#This Row],[Puntaje3]],Tabla15[[#This Row],[Puntaje4]])</f>
        <v>2925</v>
      </c>
      <c r="Q9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7" s="1">
        <f>+COUNTA(Tabla15[[#This Row],[Posición]:[Puntaje4]])-COUNTA($H$1:$O$1)</f>
        <v>1</v>
      </c>
    </row>
    <row r="98" spans="1:19" x14ac:dyDescent="0.35">
      <c r="A98" s="1">
        <v>141</v>
      </c>
      <c r="B98" s="1" t="s">
        <v>294</v>
      </c>
      <c r="C98" s="1" t="s">
        <v>128</v>
      </c>
      <c r="E98" s="1" t="s">
        <v>3</v>
      </c>
      <c r="G98" s="1" t="s">
        <v>6</v>
      </c>
      <c r="I98" s="4">
        <f>IF(Tabla15[[#This Row],[Posición]]=0,0,0.975^(Tabla15[[#This Row],[Posición]]-1)*3000)</f>
        <v>0</v>
      </c>
      <c r="K98" s="4">
        <f>IF(Tabla15[[#This Row],[Posición2]]=0,0,0.975^(Tabla15[[#This Row],[Posición2]]-1)*3000)</f>
        <v>0</v>
      </c>
      <c r="L98" s="1">
        <v>2</v>
      </c>
      <c r="M98" s="1">
        <f>IF(Tabla15[[#This Row],[Posición3]]=0,0,0.975^(Tabla15[[#This Row],[Posición3]]-1)*3000)</f>
        <v>2925</v>
      </c>
      <c r="O98" s="1">
        <f>IF(Tabla15[[#This Row],[Posición4]]=0,0,0.975^(Tabla15[[#This Row],[Posición4]]-1)*3000)</f>
        <v>0</v>
      </c>
      <c r="P98" s="4">
        <f>SUM(Tabla15[[#This Row],[Puntaje]],Tabla15[[#This Row],[Puntaje2]],Tabla15[[#This Row],[Puntaje3]],Tabla15[[#This Row],[Puntaje4]])</f>
        <v>2925</v>
      </c>
      <c r="Q9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8" s="1">
        <f>+COUNTA(Tabla15[[#This Row],[Posición]:[Puntaje4]])-COUNTA($H$1:$O$1)</f>
        <v>1</v>
      </c>
    </row>
    <row r="99" spans="1:19" x14ac:dyDescent="0.35">
      <c r="A99" s="1">
        <v>143</v>
      </c>
      <c r="B99" s="1" t="s">
        <v>340</v>
      </c>
      <c r="C99" s="1" t="s">
        <v>339</v>
      </c>
      <c r="D99" s="1" t="s">
        <v>341</v>
      </c>
      <c r="E99" s="1" t="s">
        <v>3</v>
      </c>
      <c r="G99" s="1" t="s">
        <v>7</v>
      </c>
      <c r="I99" s="4">
        <f>IF(Tabla15[[#This Row],[Posición]]=0,0,0.975^(Tabla15[[#This Row],[Posición]]-1)*3000)</f>
        <v>0</v>
      </c>
      <c r="K99" s="4">
        <f>IF(Tabla15[[#This Row],[Posición2]]=0,0,0.975^(Tabla15[[#This Row],[Posición2]]-1)*3000)</f>
        <v>0</v>
      </c>
      <c r="L99" s="1">
        <v>2</v>
      </c>
      <c r="M99" s="1">
        <f>IF(Tabla15[[#This Row],[Posición3]]=0,0,0.975^(Tabla15[[#This Row],[Posición3]]-1)*3000)</f>
        <v>2925</v>
      </c>
      <c r="O99" s="1">
        <f>IF(Tabla15[[#This Row],[Posición4]]=0,0,0.975^(Tabla15[[#This Row],[Posición4]]-1)*3000)</f>
        <v>0</v>
      </c>
      <c r="P99" s="4">
        <f>SUM(Tabla15[[#This Row],[Puntaje]],Tabla15[[#This Row],[Puntaje2]],Tabla15[[#This Row],[Puntaje3]],Tabla15[[#This Row],[Puntaje4]])</f>
        <v>2925</v>
      </c>
      <c r="Q9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9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99" s="1">
        <f>+COUNTA(Tabla15[[#This Row],[Posición]:[Puntaje4]])-COUNTA($H$1:$O$1)</f>
        <v>1</v>
      </c>
    </row>
    <row r="100" spans="1:19" x14ac:dyDescent="0.35">
      <c r="A100" s="1">
        <v>2</v>
      </c>
      <c r="B100" s="1" t="s">
        <v>18</v>
      </c>
      <c r="C100" s="1" t="s">
        <v>17</v>
      </c>
      <c r="D100" s="1" t="s">
        <v>101</v>
      </c>
      <c r="E100" s="1" t="s">
        <v>3</v>
      </c>
      <c r="F100" s="1" t="s">
        <v>8</v>
      </c>
      <c r="G100" s="1" t="s">
        <v>6</v>
      </c>
      <c r="H100" s="1">
        <v>3</v>
      </c>
      <c r="I100" s="4">
        <f>IF(Tabla15[[#This Row],[Posición]]=0,0,0.975^(Tabla15[[#This Row],[Posición]]-1)*3000)</f>
        <v>2851.875</v>
      </c>
      <c r="K100" s="4">
        <f>IF(Tabla15[[#This Row],[Posición2]]=0,0,0.975^(Tabla15[[#This Row],[Posición2]]-1)*3000)</f>
        <v>0</v>
      </c>
      <c r="M100" s="1">
        <f>IF(Tabla15[[#This Row],[Posición3]]=0,0,0.975^(Tabla15[[#This Row],[Posición3]]-1)*3000)</f>
        <v>0</v>
      </c>
      <c r="O100" s="1">
        <f>IF(Tabla15[[#This Row],[Posición4]]=0,0,0.975^(Tabla15[[#This Row],[Posición4]]-1)*3000)</f>
        <v>0</v>
      </c>
      <c r="P100" s="4">
        <f>SUM(Tabla15[[#This Row],[Puntaje]],Tabla15[[#This Row],[Puntaje2]],Tabla15[[#This Row],[Puntaje3]],Tabla15[[#This Row],[Puntaje4]])</f>
        <v>2851.875</v>
      </c>
      <c r="Q10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0" s="1">
        <f>+COUNTA(Tabla15[[#This Row],[Posición]:[Puntaje4]])-COUNTA($H$1:$O$1)</f>
        <v>1</v>
      </c>
    </row>
    <row r="101" spans="1:19" x14ac:dyDescent="0.35">
      <c r="A101" s="1">
        <v>30</v>
      </c>
      <c r="B101" s="1" t="s">
        <v>37</v>
      </c>
      <c r="C101" s="1" t="s">
        <v>25</v>
      </c>
      <c r="E101" s="1" t="s">
        <v>3</v>
      </c>
      <c r="G101" s="1" t="s">
        <v>200</v>
      </c>
      <c r="H101" s="1">
        <v>3</v>
      </c>
      <c r="I101" s="4">
        <f>IF(Tabla15[[#This Row],[Posición]]=0,0,0.975^(Tabla15[[#This Row],[Posición]]-1)*3000)</f>
        <v>2851.875</v>
      </c>
      <c r="K101" s="4">
        <f>IF(Tabla15[[#This Row],[Posición2]]=0,0,0.975^(Tabla15[[#This Row],[Posición2]]-1)*3000)</f>
        <v>0</v>
      </c>
      <c r="M101" s="1">
        <f>IF(Tabla15[[#This Row],[Posición3]]=0,0,0.975^(Tabla15[[#This Row],[Posición3]]-1)*3000)</f>
        <v>0</v>
      </c>
      <c r="O101" s="1">
        <f>IF(Tabla15[[#This Row],[Posición4]]=0,0,0.975^(Tabla15[[#This Row],[Posición4]]-1)*3000)</f>
        <v>0</v>
      </c>
      <c r="P101" s="4">
        <f>SUM(Tabla15[[#This Row],[Puntaje]],Tabla15[[#This Row],[Puntaje2]],Tabla15[[#This Row],[Puntaje3]],Tabla15[[#This Row],[Puntaje4]])</f>
        <v>2851.875</v>
      </c>
      <c r="Q10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1" s="1">
        <f>+COUNTA(Tabla15[[#This Row],[Posición]:[Puntaje4]])-COUNTA($H$1:$O$1)</f>
        <v>1</v>
      </c>
    </row>
    <row r="102" spans="1:19" x14ac:dyDescent="0.35">
      <c r="A102" s="1">
        <v>52</v>
      </c>
      <c r="B102" s="1" t="s">
        <v>151</v>
      </c>
      <c r="C102" s="1" t="s">
        <v>41</v>
      </c>
      <c r="D102" s="1" t="s">
        <v>78</v>
      </c>
      <c r="E102" s="1" t="s">
        <v>3</v>
      </c>
      <c r="G102" s="1" t="s">
        <v>199</v>
      </c>
      <c r="H102" s="1">
        <v>3</v>
      </c>
      <c r="I102" s="4">
        <f>IF(Tabla15[[#This Row],[Posición]]=0,0,0.975^(Tabla15[[#This Row],[Posición]]-1)*3000)</f>
        <v>2851.875</v>
      </c>
      <c r="K102" s="4">
        <f>IF(Tabla15[[#This Row],[Posición2]]=0,0,0.975^(Tabla15[[#This Row],[Posición2]]-1)*3000)</f>
        <v>0</v>
      </c>
      <c r="M102" s="1">
        <f>IF(Tabla15[[#This Row],[Posición3]]=0,0,0.975^(Tabla15[[#This Row],[Posición3]]-1)*3000)</f>
        <v>0</v>
      </c>
      <c r="O102" s="1">
        <f>IF(Tabla15[[#This Row],[Posición4]]=0,0,0.975^(Tabla15[[#This Row],[Posición4]]-1)*3000)</f>
        <v>0</v>
      </c>
      <c r="P102" s="4">
        <f>SUM(Tabla15[[#This Row],[Puntaje]],Tabla15[[#This Row],[Puntaje2]],Tabla15[[#This Row],[Puntaje3]],Tabla15[[#This Row],[Puntaje4]])</f>
        <v>2851.875</v>
      </c>
      <c r="Q10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2" s="1">
        <f>+COUNTA(Tabla15[[#This Row],[Posición]:[Puntaje4]])-COUNTA($H$1:$O$1)</f>
        <v>1</v>
      </c>
    </row>
    <row r="103" spans="1:19" x14ac:dyDescent="0.35">
      <c r="A103" s="1">
        <v>90</v>
      </c>
      <c r="B103" s="3" t="s">
        <v>243</v>
      </c>
      <c r="C103" s="3" t="s">
        <v>255</v>
      </c>
      <c r="D103" s="1" t="s">
        <v>249</v>
      </c>
      <c r="E103" s="1" t="s">
        <v>3</v>
      </c>
      <c r="G103" s="1" t="s">
        <v>344</v>
      </c>
      <c r="I103" s="4">
        <f>IF(Tabla15[[#This Row],[Posición]]=0,0,0.975^(Tabla15[[#This Row],[Posición]]-1)*3000)</f>
        <v>0</v>
      </c>
      <c r="J103" s="1">
        <v>3</v>
      </c>
      <c r="K103" s="4">
        <f>IF(Tabla15[[#This Row],[Posición2]]=0,0,0.975^(Tabla15[[#This Row],[Posición2]]-1)*3000)</f>
        <v>2851.875</v>
      </c>
      <c r="M103" s="1">
        <f>IF(Tabla15[[#This Row],[Posición3]]=0,0,0.975^(Tabla15[[#This Row],[Posición3]]-1)*3000)</f>
        <v>0</v>
      </c>
      <c r="O103" s="1">
        <f>IF(Tabla15[[#This Row],[Posición4]]=0,0,0.975^(Tabla15[[#This Row],[Posición4]]-1)*3000)</f>
        <v>0</v>
      </c>
      <c r="P103" s="4">
        <f>SUM(Tabla15[[#This Row],[Puntaje]],Tabla15[[#This Row],[Puntaje2]],Tabla15[[#This Row],[Puntaje3]],Tabla15[[#This Row],[Puntaje4]])</f>
        <v>2851.875</v>
      </c>
      <c r="Q10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3" s="1">
        <f>+COUNTA(Tabla15[[#This Row],[Posición]:[Puntaje4]])-COUNTA($H$1:$O$1)</f>
        <v>1</v>
      </c>
    </row>
    <row r="104" spans="1:19" x14ac:dyDescent="0.35">
      <c r="A104" s="1">
        <v>118</v>
      </c>
      <c r="B104" s="1" t="s">
        <v>16</v>
      </c>
      <c r="C104" s="1" t="s">
        <v>300</v>
      </c>
      <c r="E104" s="1" t="s">
        <v>3</v>
      </c>
      <c r="G104" s="1" t="s">
        <v>6</v>
      </c>
      <c r="I104" s="4">
        <f>IF(Tabla15[[#This Row],[Posición]]=0,0,0.975^(Tabla15[[#This Row],[Posición]]-1)*3000)</f>
        <v>0</v>
      </c>
      <c r="J104" s="1">
        <v>3</v>
      </c>
      <c r="K104" s="4">
        <f>IF(Tabla15[[#This Row],[Posición2]]=0,0,0.975^(Tabla15[[#This Row],[Posición2]]-1)*3000)</f>
        <v>2851.875</v>
      </c>
      <c r="M104" s="1">
        <f>IF(Tabla15[[#This Row],[Posición3]]=0,0,0.975^(Tabla15[[#This Row],[Posición3]]-1)*3000)</f>
        <v>0</v>
      </c>
      <c r="O104" s="1">
        <f>IF(Tabla15[[#This Row],[Posición4]]=0,0,0.975^(Tabla15[[#This Row],[Posición4]]-1)*3000)</f>
        <v>0</v>
      </c>
      <c r="P104" s="4">
        <f>SUM(Tabla15[[#This Row],[Puntaje]],Tabla15[[#This Row],[Puntaje2]],Tabla15[[#This Row],[Puntaje3]],Tabla15[[#This Row],[Puntaje4]])</f>
        <v>2851.875</v>
      </c>
      <c r="Q10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4" s="1">
        <f>+COUNTA(Tabla15[[#This Row],[Posición]:[Puntaje4]])-COUNTA($H$1:$O$1)</f>
        <v>1</v>
      </c>
    </row>
    <row r="105" spans="1:19" x14ac:dyDescent="0.35">
      <c r="A105" s="1">
        <v>129</v>
      </c>
      <c r="B105" s="1" t="s">
        <v>313</v>
      </c>
      <c r="C105" s="1" t="s">
        <v>314</v>
      </c>
      <c r="D105" s="1" t="s">
        <v>315</v>
      </c>
      <c r="E105" s="1" t="s">
        <v>3</v>
      </c>
      <c r="G105" s="1" t="s">
        <v>200</v>
      </c>
      <c r="I105" s="4">
        <f>IF(Tabla15[[#This Row],[Posición]]=0,0,0.975^(Tabla15[[#This Row],[Posición]]-1)*3000)</f>
        <v>0</v>
      </c>
      <c r="J105" s="1">
        <v>3</v>
      </c>
      <c r="K105" s="4">
        <f>IF(Tabla15[[#This Row],[Posición2]]=0,0,0.975^(Tabla15[[#This Row],[Posición2]]-1)*3000)</f>
        <v>2851.875</v>
      </c>
      <c r="M105" s="1">
        <f>IF(Tabla15[[#This Row],[Posición3]]=0,0,0.975^(Tabla15[[#This Row],[Posición3]]-1)*3000)</f>
        <v>0</v>
      </c>
      <c r="O105" s="1">
        <f>IF(Tabla15[[#This Row],[Posición4]]=0,0,0.975^(Tabla15[[#This Row],[Posición4]]-1)*3000)</f>
        <v>0</v>
      </c>
      <c r="P105" s="4">
        <f>SUM(Tabla15[[#This Row],[Puntaje]],Tabla15[[#This Row],[Puntaje2]],Tabla15[[#This Row],[Puntaje3]],Tabla15[[#This Row],[Puntaje4]])</f>
        <v>2851.875</v>
      </c>
      <c r="Q10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5" s="1">
        <f>+COUNTA(Tabla15[[#This Row],[Posición]:[Puntaje4]])-COUNTA($H$1:$O$1)</f>
        <v>1</v>
      </c>
    </row>
    <row r="106" spans="1:19" x14ac:dyDescent="0.35">
      <c r="A106" s="1">
        <v>134</v>
      </c>
      <c r="B106" s="1" t="s">
        <v>325</v>
      </c>
      <c r="C106" s="1" t="s">
        <v>56</v>
      </c>
      <c r="D106" s="1" t="s">
        <v>57</v>
      </c>
      <c r="E106" s="1" t="s">
        <v>3</v>
      </c>
      <c r="G106" s="1" t="s">
        <v>202</v>
      </c>
      <c r="I106" s="4">
        <f>IF(Tabla15[[#This Row],[Posición]]=0,0,0.975^(Tabla15[[#This Row],[Posición]]-1)*3000)</f>
        <v>0</v>
      </c>
      <c r="J106" s="1">
        <v>3</v>
      </c>
      <c r="K106" s="4">
        <f>IF(Tabla15[[#This Row],[Posición2]]=0,0,0.975^(Tabla15[[#This Row],[Posición2]]-1)*3000)</f>
        <v>2851.875</v>
      </c>
      <c r="M106" s="1">
        <f>IF(Tabla15[[#This Row],[Posición3]]=0,0,0.975^(Tabla15[[#This Row],[Posición3]]-1)*3000)</f>
        <v>0</v>
      </c>
      <c r="O106" s="1">
        <f>IF(Tabla15[[#This Row],[Posición4]]=0,0,0.975^(Tabla15[[#This Row],[Posición4]]-1)*3000)</f>
        <v>0</v>
      </c>
      <c r="P106" s="4">
        <f>SUM(Tabla15[[#This Row],[Puntaje]],Tabla15[[#This Row],[Puntaje2]],Tabla15[[#This Row],[Puntaje3]],Tabla15[[#This Row],[Puntaje4]])</f>
        <v>2851.875</v>
      </c>
      <c r="Q10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6" s="1">
        <f>+COUNTA(Tabla15[[#This Row],[Posición]:[Puntaje4]])-COUNTA($H$1:$O$1)</f>
        <v>1</v>
      </c>
    </row>
    <row r="107" spans="1:19" x14ac:dyDescent="0.35">
      <c r="A107" s="1">
        <v>144</v>
      </c>
      <c r="B107" s="1" t="s">
        <v>39</v>
      </c>
      <c r="C107" s="1" t="s">
        <v>343</v>
      </c>
      <c r="E107" s="1" t="s">
        <v>3</v>
      </c>
      <c r="G107" s="1" t="s">
        <v>204</v>
      </c>
      <c r="I107" s="4">
        <f>IF(Tabla15[[#This Row],[Posición]]=0,0,0.975^(Tabla15[[#This Row],[Posición]]-1)*3000)</f>
        <v>0</v>
      </c>
      <c r="K107" s="4">
        <f>IF(Tabla15[[#This Row],[Posición2]]=0,0,0.975^(Tabla15[[#This Row],[Posición2]]-1)*3000)</f>
        <v>0</v>
      </c>
      <c r="L107" s="1">
        <v>3</v>
      </c>
      <c r="M107" s="1">
        <f>IF(Tabla15[[#This Row],[Posición3]]=0,0,0.975^(Tabla15[[#This Row],[Posición3]]-1)*3000)</f>
        <v>2851.875</v>
      </c>
      <c r="O107" s="1">
        <f>IF(Tabla15[[#This Row],[Posición4]]=0,0,0.975^(Tabla15[[#This Row],[Posición4]]-1)*3000)</f>
        <v>0</v>
      </c>
      <c r="P107" s="4">
        <f>SUM(Tabla15[[#This Row],[Puntaje]],Tabla15[[#This Row],[Puntaje2]],Tabla15[[#This Row],[Puntaje3]],Tabla15[[#This Row],[Puntaje4]])</f>
        <v>2851.875</v>
      </c>
      <c r="Q10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7" s="1">
        <f>+COUNTA(Tabla15[[#This Row],[Posición]:[Puntaje4]])-COUNTA($H$1:$O$1)</f>
        <v>1</v>
      </c>
    </row>
    <row r="108" spans="1:19" x14ac:dyDescent="0.35">
      <c r="A108" s="1">
        <v>145</v>
      </c>
      <c r="B108" s="8" t="s">
        <v>33</v>
      </c>
      <c r="C108" s="8" t="s">
        <v>106</v>
      </c>
      <c r="D108" s="8" t="s">
        <v>347</v>
      </c>
      <c r="E108" s="8" t="s">
        <v>3</v>
      </c>
      <c r="F108" s="8"/>
      <c r="G108" s="8" t="s">
        <v>6</v>
      </c>
      <c r="H108" s="8"/>
      <c r="I108" s="9">
        <f>IF(Tabla15[[#This Row],[Posición]]=0,0,0.975^(Tabla15[[#This Row],[Posición]]-1)*3000)</f>
        <v>0</v>
      </c>
      <c r="J108" s="8"/>
      <c r="K108" s="9">
        <f>IF(Tabla15[[#This Row],[Posición2]]=0,0,0.975^(Tabla15[[#This Row],[Posición2]]-1)*3000)</f>
        <v>0</v>
      </c>
      <c r="L108" s="8"/>
      <c r="M108" s="10">
        <f>IF(Tabla15[[#This Row],[Posición3]]=0,0,0.975^(Tabla15[[#This Row],[Posición3]]-1)*3000)</f>
        <v>0</v>
      </c>
      <c r="N108" s="8">
        <v>3</v>
      </c>
      <c r="O108" s="10">
        <f>IF(Tabla15[[#This Row],[Posición4]]=0,0,0.975^(Tabla15[[#This Row],[Posición4]]-1)*3000)</f>
        <v>2851.875</v>
      </c>
      <c r="P108" s="9">
        <f>SUM(Tabla15[[#This Row],[Puntaje]],Tabla15[[#This Row],[Puntaje2]],Tabla15[[#This Row],[Puntaje3]],Tabla15[[#This Row],[Puntaje4]])</f>
        <v>2851.875</v>
      </c>
      <c r="Q108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8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8" s="10">
        <f>+COUNTA(Tabla15[[#This Row],[Posición]:[Puntaje4]])-COUNTA($H$1:$O$1)</f>
        <v>1</v>
      </c>
    </row>
    <row r="109" spans="1:19" x14ac:dyDescent="0.35">
      <c r="A109" s="1">
        <v>146</v>
      </c>
      <c r="B109" s="8" t="s">
        <v>354</v>
      </c>
      <c r="C109" s="8" t="s">
        <v>355</v>
      </c>
      <c r="D109" s="8" t="s">
        <v>93</v>
      </c>
      <c r="E109" s="8" t="s">
        <v>3</v>
      </c>
      <c r="F109" s="8"/>
      <c r="G109" s="8" t="s">
        <v>199</v>
      </c>
      <c r="H109" s="8"/>
      <c r="I109" s="9">
        <f>IF(Tabla15[[#This Row],[Posición]]=0,0,0.975^(Tabla15[[#This Row],[Posición]]-1)*3000)</f>
        <v>0</v>
      </c>
      <c r="J109" s="8"/>
      <c r="K109" s="9">
        <f>IF(Tabla15[[#This Row],[Posición2]]=0,0,0.975^(Tabla15[[#This Row],[Posición2]]-1)*3000)</f>
        <v>0</v>
      </c>
      <c r="L109" s="8"/>
      <c r="M109" s="10">
        <f>IF(Tabla15[[#This Row],[Posición3]]=0,0,0.975^(Tabla15[[#This Row],[Posición3]]-1)*3000)</f>
        <v>0</v>
      </c>
      <c r="N109" s="8">
        <v>3</v>
      </c>
      <c r="O109" s="10">
        <f>IF(Tabla15[[#This Row],[Posición4]]=0,0,0.975^(Tabla15[[#This Row],[Posición4]]-1)*3000)</f>
        <v>2851.875</v>
      </c>
      <c r="P109" s="9">
        <f>SUM(Tabla15[[#This Row],[Puntaje]],Tabla15[[#This Row],[Puntaje2]],Tabla15[[#This Row],[Puntaje3]],Tabla15[[#This Row],[Puntaje4]])</f>
        <v>2851.875</v>
      </c>
      <c r="Q109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09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09" s="10">
        <f>+COUNTA(Tabla15[[#This Row],[Posición]:[Puntaje4]])-COUNTA($H$1:$O$1)</f>
        <v>1</v>
      </c>
    </row>
    <row r="110" spans="1:19" x14ac:dyDescent="0.35">
      <c r="A110" s="1">
        <v>147</v>
      </c>
      <c r="B110" s="8" t="s">
        <v>356</v>
      </c>
      <c r="C110" s="8" t="s">
        <v>357</v>
      </c>
      <c r="D110" s="8"/>
      <c r="E110" s="8" t="s">
        <v>3</v>
      </c>
      <c r="F110" s="8"/>
      <c r="G110" s="8" t="s">
        <v>200</v>
      </c>
      <c r="H110" s="8"/>
      <c r="I110" s="9">
        <f>IF(Tabla15[[#This Row],[Posición]]=0,0,0.975^(Tabla15[[#This Row],[Posición]]-1)*3000)</f>
        <v>0</v>
      </c>
      <c r="J110" s="8"/>
      <c r="K110" s="9">
        <f>IF(Tabla15[[#This Row],[Posición2]]=0,0,0.975^(Tabla15[[#This Row],[Posición2]]-1)*3000)</f>
        <v>0</v>
      </c>
      <c r="L110" s="8"/>
      <c r="M110" s="10">
        <f>IF(Tabla15[[#This Row],[Posición3]]=0,0,0.975^(Tabla15[[#This Row],[Posición3]]-1)*3000)</f>
        <v>0</v>
      </c>
      <c r="N110" s="8">
        <v>3</v>
      </c>
      <c r="O110" s="10">
        <f>IF(Tabla15[[#This Row],[Posición4]]=0,0,0.975^(Tabla15[[#This Row],[Posición4]]-1)*3000)</f>
        <v>2851.875</v>
      </c>
      <c r="P110" s="9">
        <f>SUM(Tabla15[[#This Row],[Puntaje]],Tabla15[[#This Row],[Puntaje2]],Tabla15[[#This Row],[Puntaje3]],Tabla15[[#This Row],[Puntaje4]])</f>
        <v>2851.875</v>
      </c>
      <c r="Q110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110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110" s="10">
        <f>+COUNTA(Tabla15[[#This Row],[Posición]:[Puntaje4]])-COUNTA($H$1:$O$1)</f>
        <v>1</v>
      </c>
    </row>
    <row r="111" spans="1:19" x14ac:dyDescent="0.35">
      <c r="A111" s="1">
        <v>3</v>
      </c>
      <c r="B111" s="1" t="s">
        <v>16</v>
      </c>
      <c r="C111" s="1" t="s">
        <v>19</v>
      </c>
      <c r="D111" s="1" t="s">
        <v>26</v>
      </c>
      <c r="E111" s="1" t="s">
        <v>3</v>
      </c>
      <c r="F111" s="1" t="s">
        <v>8</v>
      </c>
      <c r="G111" s="1" t="s">
        <v>6</v>
      </c>
      <c r="H111" s="1">
        <v>4</v>
      </c>
      <c r="I111" s="4">
        <f>IF(Tabla15[[#This Row],[Posición]]=0,0,0.975^(Tabla15[[#This Row],[Posición]]-1)*3000)</f>
        <v>2780.578125</v>
      </c>
      <c r="K111" s="4">
        <f>IF(Tabla15[[#This Row],[Posición2]]=0,0,0.975^(Tabla15[[#This Row],[Posición2]]-1)*3000)</f>
        <v>0</v>
      </c>
      <c r="M111" s="1">
        <f>IF(Tabla15[[#This Row],[Posición3]]=0,0,0.975^(Tabla15[[#This Row],[Posición3]]-1)*3000)</f>
        <v>0</v>
      </c>
      <c r="O111" s="1">
        <f>IF(Tabla15[[#This Row],[Posición4]]=0,0,0.975^(Tabla15[[#This Row],[Posición4]]-1)*3000)</f>
        <v>0</v>
      </c>
      <c r="P111" s="4">
        <f>SUM(Tabla15[[#This Row],[Puntaje]],Tabla15[[#This Row],[Puntaje2]],Tabla15[[#This Row],[Puntaje3]],Tabla15[[#This Row],[Puntaje4]])</f>
        <v>2780.578125</v>
      </c>
      <c r="Q1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1" s="1">
        <f>+COUNTA(Tabla15[[#This Row],[Posición]:[Puntaje4]])-COUNTA($H$1:$O$1)</f>
        <v>1</v>
      </c>
    </row>
    <row r="112" spans="1:19" x14ac:dyDescent="0.35">
      <c r="A112" s="1">
        <v>12</v>
      </c>
      <c r="B112" s="1" t="s">
        <v>90</v>
      </c>
      <c r="C112" s="1" t="s">
        <v>127</v>
      </c>
      <c r="D112" s="1" t="s">
        <v>124</v>
      </c>
      <c r="E112" s="1" t="s">
        <v>3</v>
      </c>
      <c r="G112" s="1" t="s">
        <v>4</v>
      </c>
      <c r="H112" s="1">
        <v>4</v>
      </c>
      <c r="I112" s="4">
        <f>IF(Tabla15[[#This Row],[Posición]]=0,0,0.975^(Tabla15[[#This Row],[Posición]]-1)*3000)</f>
        <v>2780.578125</v>
      </c>
      <c r="K112" s="4">
        <f>IF(Tabla15[[#This Row],[Posición2]]=0,0,0.975^(Tabla15[[#This Row],[Posición2]]-1)*3000)</f>
        <v>0</v>
      </c>
      <c r="M112" s="1">
        <f>IF(Tabla15[[#This Row],[Posición3]]=0,0,0.975^(Tabla15[[#This Row],[Posición3]]-1)*3000)</f>
        <v>0</v>
      </c>
      <c r="O112" s="1">
        <f>IF(Tabla15[[#This Row],[Posición4]]=0,0,0.975^(Tabla15[[#This Row],[Posición4]]-1)*3000)</f>
        <v>0</v>
      </c>
      <c r="P112" s="4">
        <f>SUM(Tabla15[[#This Row],[Puntaje]],Tabla15[[#This Row],[Puntaje2]],Tabla15[[#This Row],[Puntaje3]],Tabla15[[#This Row],[Puntaje4]])</f>
        <v>2780.578125</v>
      </c>
      <c r="Q1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2" s="1">
        <f>+COUNTA(Tabla15[[#This Row],[Posición]:[Puntaje4]])-COUNTA($H$1:$O$1)</f>
        <v>1</v>
      </c>
    </row>
    <row r="113" spans="1:19" x14ac:dyDescent="0.35">
      <c r="A113" s="1">
        <v>20</v>
      </c>
      <c r="B113" s="1" t="s">
        <v>75</v>
      </c>
      <c r="C113" s="1" t="s">
        <v>14</v>
      </c>
      <c r="D113" s="1" t="s">
        <v>15</v>
      </c>
      <c r="E113" s="1" t="s">
        <v>3</v>
      </c>
      <c r="G113" s="1" t="s">
        <v>5</v>
      </c>
      <c r="H113" s="1">
        <v>4</v>
      </c>
      <c r="I113" s="4">
        <f>IF(Tabla15[[#This Row],[Posición]]=0,0,0.975^(Tabla15[[#This Row],[Posición]]-1)*3000)</f>
        <v>2780.578125</v>
      </c>
      <c r="K113" s="4">
        <f>IF(Tabla15[[#This Row],[Posición2]]=0,0,0.975^(Tabla15[[#This Row],[Posición2]]-1)*3000)</f>
        <v>0</v>
      </c>
      <c r="M113" s="1">
        <f>IF(Tabla15[[#This Row],[Posición3]]=0,0,0.975^(Tabla15[[#This Row],[Posición3]]-1)*3000)</f>
        <v>0</v>
      </c>
      <c r="O113" s="1">
        <f>IF(Tabla15[[#This Row],[Posición4]]=0,0,0.975^(Tabla15[[#This Row],[Posición4]]-1)*3000)</f>
        <v>0</v>
      </c>
      <c r="P113" s="4">
        <f>SUM(Tabla15[[#This Row],[Puntaje]],Tabla15[[#This Row],[Puntaje2]],Tabla15[[#This Row],[Puntaje3]],Tabla15[[#This Row],[Puntaje4]])</f>
        <v>2780.578125</v>
      </c>
      <c r="Q1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3" s="1">
        <f>+COUNTA(Tabla15[[#This Row],[Posición]:[Puntaje4]])-COUNTA($H$1:$O$1)</f>
        <v>1</v>
      </c>
    </row>
    <row r="114" spans="1:19" x14ac:dyDescent="0.35">
      <c r="A114" s="1">
        <v>125</v>
      </c>
      <c r="B114" s="1" t="s">
        <v>37</v>
      </c>
      <c r="C114" s="1" t="s">
        <v>23</v>
      </c>
      <c r="D114" s="1" t="s">
        <v>308</v>
      </c>
      <c r="E114" s="1" t="s">
        <v>3</v>
      </c>
      <c r="G114" s="1" t="s">
        <v>7</v>
      </c>
      <c r="I114" s="4">
        <f>IF(Tabla15[[#This Row],[Posición]]=0,0,0.975^(Tabla15[[#This Row],[Posición]]-1)*3000)</f>
        <v>0</v>
      </c>
      <c r="J114" s="1">
        <v>4</v>
      </c>
      <c r="K114" s="4">
        <f>IF(Tabla15[[#This Row],[Posición2]]=0,0,0.975^(Tabla15[[#This Row],[Posición2]]-1)*3000)</f>
        <v>2780.578125</v>
      </c>
      <c r="M114" s="1">
        <f>IF(Tabla15[[#This Row],[Posición3]]=0,0,0.975^(Tabla15[[#This Row],[Posición3]]-1)*3000)</f>
        <v>0</v>
      </c>
      <c r="O114" s="1">
        <f>IF(Tabla15[[#This Row],[Posición4]]=0,0,0.975^(Tabla15[[#This Row],[Posición4]]-1)*3000)</f>
        <v>0</v>
      </c>
      <c r="P114" s="4">
        <f>SUM(Tabla15[[#This Row],[Puntaje]],Tabla15[[#This Row],[Puntaje2]],Tabla15[[#This Row],[Puntaje3]],Tabla15[[#This Row],[Puntaje4]])</f>
        <v>2780.578125</v>
      </c>
      <c r="Q1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4" s="1">
        <f>+COUNTA(Tabla15[[#This Row],[Posición]:[Puntaje4]])-COUNTA($H$1:$O$1)</f>
        <v>1</v>
      </c>
    </row>
    <row r="115" spans="1:19" x14ac:dyDescent="0.35">
      <c r="A115" s="1">
        <v>130</v>
      </c>
      <c r="B115" s="1" t="s">
        <v>29</v>
      </c>
      <c r="C115" s="1" t="s">
        <v>316</v>
      </c>
      <c r="E115" s="1" t="s">
        <v>3</v>
      </c>
      <c r="G115" s="1" t="s">
        <v>200</v>
      </c>
      <c r="I115" s="4">
        <f>IF(Tabla15[[#This Row],[Posición]]=0,0,0.975^(Tabla15[[#This Row],[Posición]]-1)*3000)</f>
        <v>0</v>
      </c>
      <c r="J115" s="1">
        <v>4</v>
      </c>
      <c r="K115" s="4">
        <f>IF(Tabla15[[#This Row],[Posición2]]=0,0,0.975^(Tabla15[[#This Row],[Posición2]]-1)*3000)</f>
        <v>2780.578125</v>
      </c>
      <c r="M115" s="1">
        <f>IF(Tabla15[[#This Row],[Posición3]]=0,0,0.975^(Tabla15[[#This Row],[Posición3]]-1)*3000)</f>
        <v>0</v>
      </c>
      <c r="O115" s="1">
        <f>IF(Tabla15[[#This Row],[Posición4]]=0,0,0.975^(Tabla15[[#This Row],[Posición4]]-1)*3000)</f>
        <v>0</v>
      </c>
      <c r="P115" s="4">
        <f>SUM(Tabla15[[#This Row],[Puntaje]],Tabla15[[#This Row],[Puntaje2]],Tabla15[[#This Row],[Puntaje3]],Tabla15[[#This Row],[Puntaje4]])</f>
        <v>2780.578125</v>
      </c>
      <c r="Q1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5" s="1">
        <f>+COUNTA(Tabla15[[#This Row],[Posición]:[Puntaje4]])-COUNTA($H$1:$O$1)</f>
        <v>1</v>
      </c>
    </row>
    <row r="116" spans="1:19" x14ac:dyDescent="0.35">
      <c r="A116" s="1">
        <v>148</v>
      </c>
      <c r="B116" s="8" t="s">
        <v>261</v>
      </c>
      <c r="C116" s="8" t="s">
        <v>106</v>
      </c>
      <c r="D116" s="8" t="s">
        <v>347</v>
      </c>
      <c r="E116" s="8" t="s">
        <v>3</v>
      </c>
      <c r="F116" s="8"/>
      <c r="G116" s="8" t="s">
        <v>4</v>
      </c>
      <c r="H116" s="8"/>
      <c r="I116" s="9">
        <f>IF(Tabla15[[#This Row],[Posición]]=0,0,0.975^(Tabla15[[#This Row],[Posición]]-1)*3000)</f>
        <v>0</v>
      </c>
      <c r="J116" s="8"/>
      <c r="K116" s="9">
        <f>IF(Tabla15[[#This Row],[Posición2]]=0,0,0.975^(Tabla15[[#This Row],[Posición2]]-1)*3000)</f>
        <v>0</v>
      </c>
      <c r="L116" s="8"/>
      <c r="M116" s="10">
        <f>IF(Tabla15[[#This Row],[Posición3]]=0,0,0.975^(Tabla15[[#This Row],[Posición3]]-1)*3000)</f>
        <v>0</v>
      </c>
      <c r="N116" s="8">
        <v>4</v>
      </c>
      <c r="O116" s="10">
        <f>IF(Tabla15[[#This Row],[Posición4]]=0,0,0.975^(Tabla15[[#This Row],[Posición4]]-1)*3000)</f>
        <v>2780.578125</v>
      </c>
      <c r="P116" s="9">
        <f>SUM(Tabla15[[#This Row],[Puntaje]],Tabla15[[#This Row],[Puntaje2]],Tabla15[[#This Row],[Puntaje3]],Tabla15[[#This Row],[Puntaje4]])</f>
        <v>2780.578125</v>
      </c>
      <c r="Q116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6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6" s="10">
        <f>+COUNTA(Tabla15[[#This Row],[Posición]:[Puntaje4]])-COUNTA($H$1:$O$1)</f>
        <v>1</v>
      </c>
    </row>
    <row r="117" spans="1:19" x14ac:dyDescent="0.35">
      <c r="A117" s="1">
        <v>149</v>
      </c>
      <c r="B117" s="8" t="s">
        <v>312</v>
      </c>
      <c r="C117" s="8" t="s">
        <v>353</v>
      </c>
      <c r="D117" s="8"/>
      <c r="E117" s="8" t="s">
        <v>3</v>
      </c>
      <c r="F117" s="8"/>
      <c r="G117" s="8" t="s">
        <v>6</v>
      </c>
      <c r="H117" s="8"/>
      <c r="I117" s="9">
        <f>IF(Tabla15[[#This Row],[Posición]]=0,0,0.975^(Tabla15[[#This Row],[Posición]]-1)*3000)</f>
        <v>0</v>
      </c>
      <c r="J117" s="8"/>
      <c r="K117" s="9">
        <f>IF(Tabla15[[#This Row],[Posición2]]=0,0,0.975^(Tabla15[[#This Row],[Posición2]]-1)*3000)</f>
        <v>0</v>
      </c>
      <c r="L117" s="8"/>
      <c r="M117" s="10">
        <f>IF(Tabla15[[#This Row],[Posición3]]=0,0,0.975^(Tabla15[[#This Row],[Posición3]]-1)*3000)</f>
        <v>0</v>
      </c>
      <c r="N117" s="8">
        <v>4</v>
      </c>
      <c r="O117" s="10">
        <f>IF(Tabla15[[#This Row],[Posición4]]=0,0,0.975^(Tabla15[[#This Row],[Posición4]]-1)*3000)</f>
        <v>2780.578125</v>
      </c>
      <c r="P117" s="9">
        <f>SUM(Tabla15[[#This Row],[Puntaje]],Tabla15[[#This Row],[Puntaje2]],Tabla15[[#This Row],[Puntaje3]],Tabla15[[#This Row],[Puntaje4]])</f>
        <v>2780.578125</v>
      </c>
      <c r="Q117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7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7" s="10">
        <f>+COUNTA(Tabla15[[#This Row],[Posición]:[Puntaje4]])-COUNTA($H$1:$O$1)</f>
        <v>1</v>
      </c>
    </row>
    <row r="118" spans="1:19" x14ac:dyDescent="0.35">
      <c r="A118" s="1">
        <v>150</v>
      </c>
      <c r="B118" s="8" t="s">
        <v>358</v>
      </c>
      <c r="C118" s="8" t="s">
        <v>359</v>
      </c>
      <c r="D118" s="8" t="s">
        <v>360</v>
      </c>
      <c r="E118" s="8" t="s">
        <v>3</v>
      </c>
      <c r="F118" s="8"/>
      <c r="G118" s="8" t="s">
        <v>200</v>
      </c>
      <c r="H118" s="8"/>
      <c r="I118" s="9">
        <f>IF(Tabla15[[#This Row],[Posición]]=0,0,0.975^(Tabla15[[#This Row],[Posición]]-1)*3000)</f>
        <v>0</v>
      </c>
      <c r="J118" s="8"/>
      <c r="K118" s="9">
        <f>IF(Tabla15[[#This Row],[Posición2]]=0,0,0.975^(Tabla15[[#This Row],[Posición2]]-1)*3000)</f>
        <v>0</v>
      </c>
      <c r="L118" s="8"/>
      <c r="M118" s="10">
        <f>IF(Tabla15[[#This Row],[Posición3]]=0,0,0.975^(Tabla15[[#This Row],[Posición3]]-1)*3000)</f>
        <v>0</v>
      </c>
      <c r="N118" s="8">
        <v>4</v>
      </c>
      <c r="O118" s="10">
        <f>IF(Tabla15[[#This Row],[Posición4]]=0,0,0.975^(Tabla15[[#This Row],[Posición4]]-1)*3000)</f>
        <v>2780.578125</v>
      </c>
      <c r="P118" s="9">
        <f>SUM(Tabla15[[#This Row],[Puntaje]],Tabla15[[#This Row],[Puntaje2]],Tabla15[[#This Row],[Puntaje3]],Tabla15[[#This Row],[Puntaje4]])</f>
        <v>2780.578125</v>
      </c>
      <c r="Q118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8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8" s="10">
        <f>+COUNTA(Tabla15[[#This Row],[Posición]:[Puntaje4]])-COUNTA($H$1:$O$1)</f>
        <v>1</v>
      </c>
    </row>
    <row r="119" spans="1:19" x14ac:dyDescent="0.35">
      <c r="A119" s="1">
        <v>151</v>
      </c>
      <c r="B119" s="8" t="s">
        <v>363</v>
      </c>
      <c r="C119" s="8" t="s">
        <v>102</v>
      </c>
      <c r="D119" s="8" t="s">
        <v>364</v>
      </c>
      <c r="E119" s="8" t="s">
        <v>3</v>
      </c>
      <c r="F119" s="8"/>
      <c r="G119" s="8" t="s">
        <v>203</v>
      </c>
      <c r="H119" s="8"/>
      <c r="I119" s="9">
        <f>IF(Tabla15[[#This Row],[Posición]]=0,0,0.975^(Tabla15[[#This Row],[Posición]]-1)*3000)</f>
        <v>0</v>
      </c>
      <c r="J119" s="8"/>
      <c r="K119" s="9">
        <f>IF(Tabla15[[#This Row],[Posición2]]=0,0,0.975^(Tabla15[[#This Row],[Posición2]]-1)*3000)</f>
        <v>0</v>
      </c>
      <c r="L119" s="8"/>
      <c r="M119" s="10">
        <f>IF(Tabla15[[#This Row],[Posición3]]=0,0,0.975^(Tabla15[[#This Row],[Posición3]]-1)*3000)</f>
        <v>0</v>
      </c>
      <c r="N119" s="8">
        <v>4</v>
      </c>
      <c r="O119" s="10">
        <f>IF(Tabla15[[#This Row],[Posición4]]=0,0,0.975^(Tabla15[[#This Row],[Posición4]]-1)*3000)</f>
        <v>2780.578125</v>
      </c>
      <c r="P119" s="9">
        <f>SUM(Tabla15[[#This Row],[Puntaje]],Tabla15[[#This Row],[Puntaje2]],Tabla15[[#This Row],[Puntaje3]],Tabla15[[#This Row],[Puntaje4]])</f>
        <v>2780.578125</v>
      </c>
      <c r="Q119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119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119" s="10">
        <f>+COUNTA(Tabla15[[#This Row],[Posición]:[Puntaje4]])-COUNTA($H$1:$O$1)</f>
        <v>1</v>
      </c>
    </row>
    <row r="120" spans="1:19" x14ac:dyDescent="0.35">
      <c r="A120" s="1">
        <v>33</v>
      </c>
      <c r="B120" s="1" t="s">
        <v>12</v>
      </c>
      <c r="C120" s="1" t="s">
        <v>166</v>
      </c>
      <c r="D120" s="1" t="s">
        <v>182</v>
      </c>
      <c r="E120" s="1" t="s">
        <v>3</v>
      </c>
      <c r="G120" s="1" t="s">
        <v>200</v>
      </c>
      <c r="H120" s="1">
        <v>5</v>
      </c>
      <c r="I120" s="4">
        <f>IF(Tabla15[[#This Row],[Posición]]=0,0,0.975^(Tabla15[[#This Row],[Posición]]-1)*3000)</f>
        <v>2711.0636718749997</v>
      </c>
      <c r="K120" s="4">
        <f>IF(Tabla15[[#This Row],[Posición2]]=0,0,0.975^(Tabla15[[#This Row],[Posición2]]-1)*3000)</f>
        <v>0</v>
      </c>
      <c r="M120" s="1">
        <f>IF(Tabla15[[#This Row],[Posición3]]=0,0,0.975^(Tabla15[[#This Row],[Posición3]]-1)*3000)</f>
        <v>0</v>
      </c>
      <c r="O120" s="1">
        <f>IF(Tabla15[[#This Row],[Posición4]]=0,0,0.975^(Tabla15[[#This Row],[Posición4]]-1)*3000)</f>
        <v>0</v>
      </c>
      <c r="P120" s="4">
        <f>SUM(Tabla15[[#This Row],[Puntaje]],Tabla15[[#This Row],[Puntaje2]],Tabla15[[#This Row],[Puntaje3]],Tabla15[[#This Row],[Puntaje4]])</f>
        <v>2711.0636718749997</v>
      </c>
      <c r="Q1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0" s="1">
        <f>+COUNTA(Tabla15[[#This Row],[Posición]:[Puntaje4]])-COUNTA($H$1:$O$1)</f>
        <v>1</v>
      </c>
    </row>
    <row r="121" spans="1:19" x14ac:dyDescent="0.35">
      <c r="A121" s="1">
        <v>101</v>
      </c>
      <c r="B121" s="3" t="s">
        <v>217</v>
      </c>
      <c r="C121" s="3" t="s">
        <v>277</v>
      </c>
      <c r="D121" s="1" t="s">
        <v>267</v>
      </c>
      <c r="E121" s="1" t="s">
        <v>3</v>
      </c>
      <c r="G121" s="1" t="s">
        <v>239</v>
      </c>
      <c r="I121" s="4">
        <f>IF(Tabla15[[#This Row],[Posición]]=0,0,0.975^(Tabla15[[#This Row],[Posición]]-1)*3000)</f>
        <v>0</v>
      </c>
      <c r="J121" s="1">
        <v>5</v>
      </c>
      <c r="K121" s="4">
        <f>IF(Tabla15[[#This Row],[Posición2]]=0,0,0.975^(Tabla15[[#This Row],[Posición2]]-1)*3000)</f>
        <v>2711.0636718749997</v>
      </c>
      <c r="M121" s="1">
        <f>IF(Tabla15[[#This Row],[Posición3]]=0,0,0.975^(Tabla15[[#This Row],[Posición3]]-1)*3000)</f>
        <v>0</v>
      </c>
      <c r="O121" s="1">
        <f>IF(Tabla15[[#This Row],[Posición4]]=0,0,0.975^(Tabla15[[#This Row],[Posición4]]-1)*3000)</f>
        <v>0</v>
      </c>
      <c r="P121" s="4">
        <f>SUM(Tabla15[[#This Row],[Puntaje]],Tabla15[[#This Row],[Puntaje2]],Tabla15[[#This Row],[Puntaje3]],Tabla15[[#This Row],[Puntaje4]])</f>
        <v>2711.0636718749997</v>
      </c>
      <c r="Q1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1" s="1">
        <f>+COUNTA(Tabla15[[#This Row],[Posición]:[Puntaje4]])-COUNTA($H$1:$O$1)</f>
        <v>1</v>
      </c>
    </row>
    <row r="122" spans="1:19" x14ac:dyDescent="0.35">
      <c r="A122" s="1">
        <v>121</v>
      </c>
      <c r="B122" s="1" t="s">
        <v>304</v>
      </c>
      <c r="C122" s="1" t="s">
        <v>64</v>
      </c>
      <c r="E122" s="1" t="s">
        <v>3</v>
      </c>
      <c r="G122" s="1" t="s">
        <v>130</v>
      </c>
      <c r="I122" s="4">
        <f>IF(Tabla15[[#This Row],[Posición]]=0,0,0.975^(Tabla15[[#This Row],[Posición]]-1)*3000)</f>
        <v>0</v>
      </c>
      <c r="J122" s="1">
        <v>5</v>
      </c>
      <c r="K122" s="4">
        <f>IF(Tabla15[[#This Row],[Posición2]]=0,0,0.975^(Tabla15[[#This Row],[Posición2]]-1)*3000)</f>
        <v>2711.0636718749997</v>
      </c>
      <c r="M122" s="1">
        <f>IF(Tabla15[[#This Row],[Posición3]]=0,0,0.975^(Tabla15[[#This Row],[Posición3]]-1)*3000)</f>
        <v>0</v>
      </c>
      <c r="O122" s="1">
        <f>IF(Tabla15[[#This Row],[Posición4]]=0,0,0.975^(Tabla15[[#This Row],[Posición4]]-1)*3000)</f>
        <v>0</v>
      </c>
      <c r="P122" s="4">
        <f>SUM(Tabla15[[#This Row],[Puntaje]],Tabla15[[#This Row],[Puntaje2]],Tabla15[[#This Row],[Puntaje3]],Tabla15[[#This Row],[Puntaje4]])</f>
        <v>2711.0636718749997</v>
      </c>
      <c r="Q1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2" s="1">
        <f>+COUNTA(Tabla15[[#This Row],[Posición]:[Puntaje4]])-COUNTA($H$1:$O$1)</f>
        <v>1</v>
      </c>
    </row>
    <row r="123" spans="1:19" x14ac:dyDescent="0.35">
      <c r="A123" s="1">
        <v>132</v>
      </c>
      <c r="B123" s="1" t="s">
        <v>309</v>
      </c>
      <c r="C123" s="1" t="s">
        <v>322</v>
      </c>
      <c r="D123" s="1" t="s">
        <v>321</v>
      </c>
      <c r="E123" s="1" t="s">
        <v>3</v>
      </c>
      <c r="G123" s="1" t="s">
        <v>203</v>
      </c>
      <c r="I123" s="4">
        <f>IF(Tabla15[[#This Row],[Posición]]=0,0,0.975^(Tabla15[[#This Row],[Posición]]-1)*3000)</f>
        <v>0</v>
      </c>
      <c r="J123" s="1">
        <v>5</v>
      </c>
      <c r="K123" s="4">
        <f>IF(Tabla15[[#This Row],[Posición2]]=0,0,0.975^(Tabla15[[#This Row],[Posición2]]-1)*3000)</f>
        <v>2711.0636718749997</v>
      </c>
      <c r="M123" s="1">
        <f>IF(Tabla15[[#This Row],[Posición3]]=0,0,0.975^(Tabla15[[#This Row],[Posición3]]-1)*3000)</f>
        <v>0</v>
      </c>
      <c r="O123" s="1">
        <f>IF(Tabla15[[#This Row],[Posición4]]=0,0,0.975^(Tabla15[[#This Row],[Posición4]]-1)*3000)</f>
        <v>0</v>
      </c>
      <c r="P123" s="4">
        <f>SUM(Tabla15[[#This Row],[Puntaje]],Tabla15[[#This Row],[Puntaje2]],Tabla15[[#This Row],[Puntaje3]],Tabla15[[#This Row],[Puntaje4]])</f>
        <v>2711.0636718749997</v>
      </c>
      <c r="Q1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3" s="1">
        <f>+COUNTA(Tabla15[[#This Row],[Posición]:[Puntaje4]])-COUNTA($H$1:$O$1)</f>
        <v>1</v>
      </c>
    </row>
    <row r="124" spans="1:19" x14ac:dyDescent="0.35">
      <c r="A124" s="1">
        <v>139</v>
      </c>
      <c r="B124" s="5" t="s">
        <v>333</v>
      </c>
      <c r="C124" s="5" t="s">
        <v>332</v>
      </c>
      <c r="D124" s="5"/>
      <c r="E124" s="5" t="s">
        <v>3</v>
      </c>
      <c r="F124" s="5"/>
      <c r="G124" s="5" t="s">
        <v>344</v>
      </c>
      <c r="H124" s="5"/>
      <c r="I124" s="6">
        <f>IF(Tabla15[[#This Row],[Posición]]=0,0,0.975^(Tabla15[[#This Row],[Posición]]-1)*3000)</f>
        <v>0</v>
      </c>
      <c r="J124" s="5"/>
      <c r="K124" s="6">
        <f>IF(Tabla15[[#This Row],[Posición2]]=0,0,0.975^(Tabla15[[#This Row],[Posición2]]-1)*3000)</f>
        <v>0</v>
      </c>
      <c r="L124" s="5">
        <v>5</v>
      </c>
      <c r="M124" s="5">
        <f>IF(Tabla15[[#This Row],[Posición3]]=0,0,0.975^(Tabla15[[#This Row],[Posición3]]-1)*3000)</f>
        <v>2711.0636718749997</v>
      </c>
      <c r="N124" s="5"/>
      <c r="O124" s="5">
        <f>IF(Tabla15[[#This Row],[Posición4]]=0,0,0.975^(Tabla15[[#This Row],[Posición4]]-1)*3000)</f>
        <v>0</v>
      </c>
      <c r="P124" s="6">
        <f>SUM(Tabla15[[#This Row],[Puntaje]],Tabla15[[#This Row],[Puntaje2]],Tabla15[[#This Row],[Puntaje3]],Tabla15[[#This Row],[Puntaje4]])</f>
        <v>2711.0636718749997</v>
      </c>
      <c r="Q124" s="6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4" s="6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4" s="5">
        <f>+COUNTA(Tabla15[[#This Row],[Posición]:[Puntaje4]])-COUNTA($H$1:$O$1)</f>
        <v>1</v>
      </c>
    </row>
    <row r="125" spans="1:19" x14ac:dyDescent="0.35">
      <c r="A125" s="1">
        <v>152</v>
      </c>
      <c r="B125" s="8" t="s">
        <v>348</v>
      </c>
      <c r="C125" s="8" t="s">
        <v>106</v>
      </c>
      <c r="D125" s="8" t="s">
        <v>347</v>
      </c>
      <c r="E125" s="8" t="s">
        <v>3</v>
      </c>
      <c r="F125" s="8"/>
      <c r="G125" s="8" t="s">
        <v>239</v>
      </c>
      <c r="H125" s="8"/>
      <c r="I125" s="9">
        <f>IF(Tabla15[[#This Row],[Posición]]=0,0,0.975^(Tabla15[[#This Row],[Posición]]-1)*3000)</f>
        <v>0</v>
      </c>
      <c r="J125" s="8"/>
      <c r="K125" s="9">
        <f>IF(Tabla15[[#This Row],[Posición2]]=0,0,0.975^(Tabla15[[#This Row],[Posición2]]-1)*3000)</f>
        <v>0</v>
      </c>
      <c r="L125" s="8"/>
      <c r="M125" s="10">
        <f>IF(Tabla15[[#This Row],[Posición3]]=0,0,0.975^(Tabla15[[#This Row],[Posición3]]-1)*3000)</f>
        <v>0</v>
      </c>
      <c r="N125" s="8">
        <v>5</v>
      </c>
      <c r="O125" s="10">
        <f>IF(Tabla15[[#This Row],[Posición4]]=0,0,0.975^(Tabla15[[#This Row],[Posición4]]-1)*3000)</f>
        <v>2711.0636718749997</v>
      </c>
      <c r="P125" s="9">
        <f>SUM(Tabla15[[#This Row],[Puntaje]],Tabla15[[#This Row],[Puntaje2]],Tabla15[[#This Row],[Puntaje3]],Tabla15[[#This Row],[Puntaje4]])</f>
        <v>2711.0636718749997</v>
      </c>
      <c r="Q125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5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5" s="10">
        <f>+COUNTA(Tabla15[[#This Row],[Posición]:[Puntaje4]])-COUNTA($H$1:$O$1)</f>
        <v>1</v>
      </c>
    </row>
    <row r="126" spans="1:19" x14ac:dyDescent="0.35">
      <c r="A126" s="1">
        <v>153</v>
      </c>
      <c r="B126" s="8" t="s">
        <v>351</v>
      </c>
      <c r="C126" s="8" t="s">
        <v>331</v>
      </c>
      <c r="D126" s="8" t="s">
        <v>70</v>
      </c>
      <c r="E126" s="8" t="s">
        <v>3</v>
      </c>
      <c r="F126" s="8"/>
      <c r="G126" s="8" t="s">
        <v>130</v>
      </c>
      <c r="H126" s="8"/>
      <c r="I126" s="9">
        <f>IF(Tabla15[[#This Row],[Posición]]=0,0,0.975^(Tabla15[[#This Row],[Posición]]-1)*3000)</f>
        <v>0</v>
      </c>
      <c r="J126" s="8"/>
      <c r="K126" s="9">
        <f>IF(Tabla15[[#This Row],[Posición2]]=0,0,0.975^(Tabla15[[#This Row],[Posición2]]-1)*3000)</f>
        <v>0</v>
      </c>
      <c r="L126" s="8"/>
      <c r="M126" s="10">
        <f>IF(Tabla15[[#This Row],[Posición3]]=0,0,0.975^(Tabla15[[#This Row],[Posición3]]-1)*3000)</f>
        <v>0</v>
      </c>
      <c r="N126" s="8">
        <v>5</v>
      </c>
      <c r="O126" s="10">
        <f>IF(Tabla15[[#This Row],[Posición4]]=0,0,0.975^(Tabla15[[#This Row],[Posición4]]-1)*3000)</f>
        <v>2711.0636718749997</v>
      </c>
      <c r="P126" s="9">
        <f>SUM(Tabla15[[#This Row],[Puntaje]],Tabla15[[#This Row],[Puntaje2]],Tabla15[[#This Row],[Puntaje3]],Tabla15[[#This Row],[Puntaje4]])</f>
        <v>2711.0636718749997</v>
      </c>
      <c r="Q126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126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126" s="10">
        <f>+COUNTA(Tabla15[[#This Row],[Posición]:[Puntaje4]])-COUNTA($H$1:$O$1)</f>
        <v>1</v>
      </c>
    </row>
    <row r="127" spans="1:19" x14ac:dyDescent="0.35">
      <c r="A127" s="1">
        <v>4</v>
      </c>
      <c r="B127" s="1" t="s">
        <v>30</v>
      </c>
      <c r="C127" s="1" t="s">
        <v>21</v>
      </c>
      <c r="D127" s="1" t="s">
        <v>27</v>
      </c>
      <c r="E127" s="1" t="s">
        <v>3</v>
      </c>
      <c r="F127" s="1" t="s">
        <v>8</v>
      </c>
      <c r="G127" s="1" t="s">
        <v>6</v>
      </c>
      <c r="H127" s="1">
        <v>6</v>
      </c>
      <c r="I127" s="4">
        <f>IF(Tabla15[[#This Row],[Posición]]=0,0,0.975^(Tabla15[[#This Row],[Posición]]-1)*3000)</f>
        <v>2643.2870800781247</v>
      </c>
      <c r="K127" s="4">
        <f>IF(Tabla15[[#This Row],[Posición2]]=0,0,0.975^(Tabla15[[#This Row],[Posición2]]-1)*3000)</f>
        <v>0</v>
      </c>
      <c r="M127" s="1">
        <f>IF(Tabla15[[#This Row],[Posición3]]=0,0,0.975^(Tabla15[[#This Row],[Posición3]]-1)*3000)</f>
        <v>0</v>
      </c>
      <c r="O127" s="1">
        <f>IF(Tabla15[[#This Row],[Posición4]]=0,0,0.975^(Tabla15[[#This Row],[Posición4]]-1)*3000)</f>
        <v>0</v>
      </c>
      <c r="P127" s="4">
        <f>SUM(Tabla15[[#This Row],[Puntaje]],Tabla15[[#This Row],[Puntaje2]],Tabla15[[#This Row],[Puntaje3]],Tabla15[[#This Row],[Puntaje4]])</f>
        <v>2643.2870800781247</v>
      </c>
      <c r="Q1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27" s="1">
        <f>+COUNTA(Tabla15[[#This Row],[Posición]:[Puntaje4]])-COUNTA($H$1:$O$1)</f>
        <v>1</v>
      </c>
    </row>
    <row r="128" spans="1:19" x14ac:dyDescent="0.35">
      <c r="A128" s="1">
        <v>36</v>
      </c>
      <c r="B128" s="1" t="s">
        <v>84</v>
      </c>
      <c r="C128" s="1" t="s">
        <v>74</v>
      </c>
      <c r="E128" s="1" t="s">
        <v>3</v>
      </c>
      <c r="G128" s="1" t="s">
        <v>200</v>
      </c>
      <c r="H128" s="1">
        <v>6</v>
      </c>
      <c r="I128" s="4">
        <f>IF(Tabla15[[#This Row],[Posición]]=0,0,0.975^(Tabla15[[#This Row],[Posición]]-1)*3000)</f>
        <v>2643.2870800781247</v>
      </c>
      <c r="K128" s="4">
        <f>IF(Tabla15[[#This Row],[Posición2]]=0,0,0.975^(Tabla15[[#This Row],[Posición2]]-1)*3000)</f>
        <v>0</v>
      </c>
      <c r="M128" s="1">
        <f>IF(Tabla15[[#This Row],[Posición3]]=0,0,0.975^(Tabla15[[#This Row],[Posición3]]-1)*3000)</f>
        <v>0</v>
      </c>
      <c r="O128" s="1">
        <f>IF(Tabla15[[#This Row],[Posición4]]=0,0,0.975^(Tabla15[[#This Row],[Posición4]]-1)*3000)</f>
        <v>0</v>
      </c>
      <c r="P128" s="4">
        <f>SUM(Tabla15[[#This Row],[Puntaje]],Tabla15[[#This Row],[Puntaje2]],Tabla15[[#This Row],[Puntaje3]],Tabla15[[#This Row],[Puntaje4]])</f>
        <v>2643.2870800781247</v>
      </c>
      <c r="Q1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28" s="1">
        <f>+COUNTA(Tabla15[[#This Row],[Posición]:[Puntaje4]])-COUNTA($H$1:$O$1)</f>
        <v>1</v>
      </c>
    </row>
    <row r="129" spans="1:19" x14ac:dyDescent="0.35">
      <c r="A129" s="1">
        <v>102</v>
      </c>
      <c r="B129" s="3" t="s">
        <v>246</v>
      </c>
      <c r="C129" s="3" t="s">
        <v>242</v>
      </c>
      <c r="E129" s="1" t="s">
        <v>3</v>
      </c>
      <c r="G129" s="1" t="s">
        <v>239</v>
      </c>
      <c r="I129" s="4">
        <f>IF(Tabla15[[#This Row],[Posición]]=0,0,0.975^(Tabla15[[#This Row],[Posición]]-1)*3000)</f>
        <v>0</v>
      </c>
      <c r="J129" s="1">
        <v>6</v>
      </c>
      <c r="K129" s="4">
        <f>IF(Tabla15[[#This Row],[Posición2]]=0,0,0.975^(Tabla15[[#This Row],[Posición2]]-1)*3000)</f>
        <v>2643.2870800781247</v>
      </c>
      <c r="M129" s="1">
        <f>IF(Tabla15[[#This Row],[Posición3]]=0,0,0.975^(Tabla15[[#This Row],[Posición3]]-1)*3000)</f>
        <v>0</v>
      </c>
      <c r="O129" s="1">
        <f>IF(Tabla15[[#This Row],[Posición4]]=0,0,0.975^(Tabla15[[#This Row],[Posición4]]-1)*3000)</f>
        <v>0</v>
      </c>
      <c r="P129" s="4">
        <f>SUM(Tabla15[[#This Row],[Puntaje]],Tabla15[[#This Row],[Puntaje2]],Tabla15[[#This Row],[Puntaje3]],Tabla15[[#This Row],[Puntaje4]])</f>
        <v>2643.2870800781247</v>
      </c>
      <c r="Q1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29" s="1">
        <f>+COUNTA(Tabla15[[#This Row],[Posición]:[Puntaje4]])-COUNTA($H$1:$O$1)</f>
        <v>1</v>
      </c>
    </row>
    <row r="130" spans="1:19" x14ac:dyDescent="0.35">
      <c r="A130" s="1">
        <v>154</v>
      </c>
      <c r="B130" s="8" t="s">
        <v>154</v>
      </c>
      <c r="C130" s="8" t="s">
        <v>352</v>
      </c>
      <c r="D130" s="8" t="s">
        <v>25</v>
      </c>
      <c r="E130" s="8" t="s">
        <v>3</v>
      </c>
      <c r="F130" s="8"/>
      <c r="G130" s="8" t="s">
        <v>130</v>
      </c>
      <c r="H130" s="8"/>
      <c r="I130" s="9">
        <f>IF(Tabla15[[#This Row],[Posición]]=0,0,0.975^(Tabla15[[#This Row],[Posición]]-1)*3000)</f>
        <v>0</v>
      </c>
      <c r="J130" s="8"/>
      <c r="K130" s="9">
        <f>IF(Tabla15[[#This Row],[Posición2]]=0,0,0.975^(Tabla15[[#This Row],[Posición2]]-1)*3000)</f>
        <v>0</v>
      </c>
      <c r="L130" s="8"/>
      <c r="M130" s="10">
        <f>IF(Tabla15[[#This Row],[Posición3]]=0,0,0.975^(Tabla15[[#This Row],[Posición3]]-1)*3000)</f>
        <v>0</v>
      </c>
      <c r="N130" s="8">
        <v>6</v>
      </c>
      <c r="O130" s="10">
        <f>IF(Tabla15[[#This Row],[Posición4]]=0,0,0.975^(Tabla15[[#This Row],[Posición4]]-1)*3000)</f>
        <v>2643.2870800781247</v>
      </c>
      <c r="P130" s="9">
        <f>SUM(Tabla15[[#This Row],[Puntaje]],Tabla15[[#This Row],[Puntaje2]],Tabla15[[#This Row],[Puntaje3]],Tabla15[[#This Row],[Puntaje4]])</f>
        <v>2643.2870800781247</v>
      </c>
      <c r="Q130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30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30" s="10">
        <f>+COUNTA(Tabla15[[#This Row],[Posición]:[Puntaje4]])-COUNTA($H$1:$O$1)</f>
        <v>1</v>
      </c>
    </row>
    <row r="131" spans="1:19" x14ac:dyDescent="0.35">
      <c r="A131" s="1">
        <v>155</v>
      </c>
      <c r="B131" s="8" t="s">
        <v>361</v>
      </c>
      <c r="C131" s="8" t="s">
        <v>261</v>
      </c>
      <c r="D131" s="8"/>
      <c r="E131" s="8" t="s">
        <v>3</v>
      </c>
      <c r="F131" s="8"/>
      <c r="G131" s="8" t="s">
        <v>200</v>
      </c>
      <c r="H131" s="8"/>
      <c r="I131" s="9">
        <f>IF(Tabla15[[#This Row],[Posición]]=0,0,0.975^(Tabla15[[#This Row],[Posición]]-1)*3000)</f>
        <v>0</v>
      </c>
      <c r="J131" s="8"/>
      <c r="K131" s="9">
        <f>IF(Tabla15[[#This Row],[Posición2]]=0,0,0.975^(Tabla15[[#This Row],[Posición2]]-1)*3000)</f>
        <v>0</v>
      </c>
      <c r="L131" s="8"/>
      <c r="M131" s="10">
        <f>IF(Tabla15[[#This Row],[Posición3]]=0,0,0.975^(Tabla15[[#This Row],[Posición3]]-1)*3000)</f>
        <v>0</v>
      </c>
      <c r="N131" s="8">
        <v>6</v>
      </c>
      <c r="O131" s="10">
        <f>IF(Tabla15[[#This Row],[Posición4]]=0,0,0.975^(Tabla15[[#This Row],[Posición4]]-1)*3000)</f>
        <v>2643.2870800781247</v>
      </c>
      <c r="P131" s="9">
        <f>SUM(Tabla15[[#This Row],[Puntaje]],Tabla15[[#This Row],[Puntaje2]],Tabla15[[#This Row],[Puntaje3]],Tabla15[[#This Row],[Puntaje4]])</f>
        <v>2643.2870800781247</v>
      </c>
      <c r="Q131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31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31" s="10">
        <f>+COUNTA(Tabla15[[#This Row],[Posición]:[Puntaje4]])-COUNTA($H$1:$O$1)</f>
        <v>1</v>
      </c>
    </row>
    <row r="132" spans="1:19" x14ac:dyDescent="0.35">
      <c r="A132" s="1">
        <v>156</v>
      </c>
      <c r="B132" s="8" t="s">
        <v>365</v>
      </c>
      <c r="C132" s="8" t="s">
        <v>261</v>
      </c>
      <c r="D132" s="8" t="s">
        <v>74</v>
      </c>
      <c r="E132" s="8" t="s">
        <v>3</v>
      </c>
      <c r="F132" s="8"/>
      <c r="G132" s="8" t="s">
        <v>203</v>
      </c>
      <c r="H132" s="8"/>
      <c r="I132" s="9">
        <f>IF(Tabla15[[#This Row],[Posición]]=0,0,0.975^(Tabla15[[#This Row],[Posición]]-1)*3000)</f>
        <v>0</v>
      </c>
      <c r="J132" s="8"/>
      <c r="K132" s="9">
        <f>IF(Tabla15[[#This Row],[Posición2]]=0,0,0.975^(Tabla15[[#This Row],[Posición2]]-1)*3000)</f>
        <v>0</v>
      </c>
      <c r="L132" s="8"/>
      <c r="M132" s="10">
        <f>IF(Tabla15[[#This Row],[Posición3]]=0,0,0.975^(Tabla15[[#This Row],[Posición3]]-1)*3000)</f>
        <v>0</v>
      </c>
      <c r="N132" s="8">
        <v>6</v>
      </c>
      <c r="O132" s="10">
        <f>IF(Tabla15[[#This Row],[Posición4]]=0,0,0.975^(Tabla15[[#This Row],[Posición4]]-1)*3000)</f>
        <v>2643.2870800781247</v>
      </c>
      <c r="P132" s="9">
        <f>SUM(Tabla15[[#This Row],[Puntaje]],Tabla15[[#This Row],[Puntaje2]],Tabla15[[#This Row],[Puntaje3]],Tabla15[[#This Row],[Puntaje4]])</f>
        <v>2643.2870800781247</v>
      </c>
      <c r="Q132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32" s="9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32" s="10">
        <f>+COUNTA(Tabla15[[#This Row],[Posición]:[Puntaje4]])-COUNTA($H$1:$O$1)</f>
        <v>1</v>
      </c>
    </row>
    <row r="133" spans="1:19" x14ac:dyDescent="0.35">
      <c r="A133" s="1">
        <v>9</v>
      </c>
      <c r="B133" s="1" t="s">
        <v>132</v>
      </c>
      <c r="C133" s="1" t="s">
        <v>111</v>
      </c>
      <c r="D133" s="1" t="s">
        <v>57</v>
      </c>
      <c r="E133" s="1" t="s">
        <v>3</v>
      </c>
      <c r="G133" s="1" t="s">
        <v>6</v>
      </c>
      <c r="H133" s="1">
        <v>7</v>
      </c>
      <c r="I133" s="4">
        <f>IF(Tabla15[[#This Row],[Posición]]=0,0,0.975^(Tabla15[[#This Row],[Posición]]-1)*3000)</f>
        <v>2577.2049030761714</v>
      </c>
      <c r="K133" s="4">
        <f>IF(Tabla15[[#This Row],[Posición2]]=0,0,0.975^(Tabla15[[#This Row],[Posición2]]-1)*3000)</f>
        <v>0</v>
      </c>
      <c r="M133" s="1">
        <f>IF(Tabla15[[#This Row],[Posición3]]=0,0,0.975^(Tabla15[[#This Row],[Posición3]]-1)*3000)</f>
        <v>0</v>
      </c>
      <c r="O133" s="1">
        <f>IF(Tabla15[[#This Row],[Posición4]]=0,0,0.975^(Tabla15[[#This Row],[Posición4]]-1)*3000)</f>
        <v>0</v>
      </c>
      <c r="P133" s="4">
        <f>SUM(Tabla15[[#This Row],[Puntaje]],Tabla15[[#This Row],[Puntaje2]],Tabla15[[#This Row],[Puntaje3]],Tabla15[[#This Row],[Puntaje4]])</f>
        <v>2577.2049030761714</v>
      </c>
      <c r="Q1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33" s="1">
        <f>+COUNTA(Tabla15[[#This Row],[Posición]:[Puntaje4]])-COUNTA($H$1:$O$1)</f>
        <v>1</v>
      </c>
    </row>
    <row r="134" spans="1:19" x14ac:dyDescent="0.35">
      <c r="A134" s="1">
        <v>39</v>
      </c>
      <c r="B134" s="1" t="s">
        <v>145</v>
      </c>
      <c r="C134" s="1" t="s">
        <v>79</v>
      </c>
      <c r="D134" s="1" t="s">
        <v>196</v>
      </c>
      <c r="E134" s="1" t="s">
        <v>3</v>
      </c>
      <c r="G134" s="1" t="s">
        <v>200</v>
      </c>
      <c r="H134" s="1">
        <v>7</v>
      </c>
      <c r="I134" s="4">
        <f>IF(Tabla15[[#This Row],[Posición]]=0,0,0.975^(Tabla15[[#This Row],[Posición]]-1)*3000)</f>
        <v>2577.2049030761714</v>
      </c>
      <c r="K134" s="4">
        <f>IF(Tabla15[[#This Row],[Posición2]]=0,0,0.975^(Tabla15[[#This Row],[Posición2]]-1)*3000)</f>
        <v>0</v>
      </c>
      <c r="M134" s="1">
        <f>IF(Tabla15[[#This Row],[Posición3]]=0,0,0.975^(Tabla15[[#This Row],[Posición3]]-1)*3000)</f>
        <v>0</v>
      </c>
      <c r="O134" s="1">
        <f>IF(Tabla15[[#This Row],[Posición4]]=0,0,0.975^(Tabla15[[#This Row],[Posición4]]-1)*3000)</f>
        <v>0</v>
      </c>
      <c r="P134" s="4">
        <f>SUM(Tabla15[[#This Row],[Puntaje]],Tabla15[[#This Row],[Puntaje2]],Tabla15[[#This Row],[Puntaje3]],Tabla15[[#This Row],[Puntaje4]])</f>
        <v>2577.2049030761714</v>
      </c>
      <c r="Q1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34" s="1">
        <f>+COUNTA(Tabla15[[#This Row],[Posición]:[Puntaje4]])-COUNTA($H$1:$O$1)</f>
        <v>1</v>
      </c>
    </row>
    <row r="135" spans="1:19" x14ac:dyDescent="0.35">
      <c r="A135" s="1">
        <v>71</v>
      </c>
      <c r="B135" s="1" t="s">
        <v>207</v>
      </c>
      <c r="C135" s="1" t="s">
        <v>64</v>
      </c>
      <c r="D135" s="1" t="s">
        <v>109</v>
      </c>
      <c r="E135" s="1" t="s">
        <v>3</v>
      </c>
      <c r="G135" s="1" t="s">
        <v>5</v>
      </c>
      <c r="H135" s="1">
        <v>7</v>
      </c>
      <c r="I135" s="4">
        <f>IF(Tabla15[[#This Row],[Posición]]=0,0,0.975^(Tabla15[[#This Row],[Posición]]-1)*3000)</f>
        <v>2577.2049030761714</v>
      </c>
      <c r="K135" s="4">
        <f>IF(Tabla15[[#This Row],[Posición2]]=0,0,0.975^(Tabla15[[#This Row],[Posición2]]-1)*3000)</f>
        <v>0</v>
      </c>
      <c r="M135" s="1">
        <f>IF(Tabla15[[#This Row],[Posición3]]=0,0,0.975^(Tabla15[[#This Row],[Posición3]]-1)*3000)</f>
        <v>0</v>
      </c>
      <c r="O135" s="1">
        <f>IF(Tabla15[[#This Row],[Posición4]]=0,0,0.975^(Tabla15[[#This Row],[Posición4]]-1)*3000)</f>
        <v>0</v>
      </c>
      <c r="P135" s="4">
        <f>SUM(Tabla15[[#This Row],[Puntaje]],Tabla15[[#This Row],[Puntaje2]],Tabla15[[#This Row],[Puntaje3]],Tabla15[[#This Row],[Puntaje4]])</f>
        <v>2577.2049030761714</v>
      </c>
      <c r="Q1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35" s="1">
        <f>+COUNTA(Tabla15[[#This Row],[Posición]:[Puntaje4]])-COUNTA($H$1:$O$1)</f>
        <v>1</v>
      </c>
    </row>
    <row r="136" spans="1:19" x14ac:dyDescent="0.35">
      <c r="A136" s="1">
        <v>104</v>
      </c>
      <c r="B136" s="3" t="s">
        <v>73</v>
      </c>
      <c r="C136" s="3" t="s">
        <v>220</v>
      </c>
      <c r="E136" s="1" t="s">
        <v>3</v>
      </c>
      <c r="G136" s="1" t="s">
        <v>239</v>
      </c>
      <c r="I136" s="4">
        <f>IF(Tabla15[[#This Row],[Posición]]=0,0,0.975^(Tabla15[[#This Row],[Posición]]-1)*3000)</f>
        <v>0</v>
      </c>
      <c r="J136" s="1">
        <v>8</v>
      </c>
      <c r="K136" s="4">
        <f>IF(Tabla15[[#This Row],[Posición2]]=0,0,0.975^(Tabla15[[#This Row],[Posición2]]-1)*3000)</f>
        <v>2512.7747804992669</v>
      </c>
      <c r="M136" s="1">
        <f>IF(Tabla15[[#This Row],[Posición3]]=0,0,0.975^(Tabla15[[#This Row],[Posición3]]-1)*3000)</f>
        <v>0</v>
      </c>
      <c r="O136" s="1">
        <f>IF(Tabla15[[#This Row],[Posición4]]=0,0,0.975^(Tabla15[[#This Row],[Posición4]]-1)*3000)</f>
        <v>0</v>
      </c>
      <c r="P136" s="4">
        <f>SUM(Tabla15[[#This Row],[Puntaje]],Tabla15[[#This Row],[Puntaje2]],Tabla15[[#This Row],[Puntaje3]],Tabla15[[#This Row],[Puntaje4]])</f>
        <v>2512.7747804992669</v>
      </c>
      <c r="Q1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1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136" s="1">
        <f>+COUNTA(Tabla15[[#This Row],[Posición]:[Puntaje4]])-COUNTA($H$1:$O$1)</f>
        <v>1</v>
      </c>
    </row>
    <row r="137" spans="1:19" x14ac:dyDescent="0.35">
      <c r="A137" s="1">
        <v>8</v>
      </c>
      <c r="B137" s="1" t="s">
        <v>83</v>
      </c>
      <c r="C137" s="1" t="s">
        <v>62</v>
      </c>
      <c r="D137" s="1" t="s">
        <v>94</v>
      </c>
      <c r="E137" s="1" t="s">
        <v>3</v>
      </c>
      <c r="G137" s="1" t="s">
        <v>130</v>
      </c>
      <c r="H137" s="1">
        <v>9</v>
      </c>
      <c r="I137" s="4">
        <f>IF(Tabla15[[#This Row],[Posición]]=0,0,0.975^(Tabla15[[#This Row],[Posición]]-1)*3000)</f>
        <v>2449.9554109867854</v>
      </c>
      <c r="K137" s="4">
        <f>IF(Tabla15[[#This Row],[Posición2]]=0,0,0.975^(Tabla15[[#This Row],[Posición2]]-1)*3000)</f>
        <v>0</v>
      </c>
      <c r="M137" s="1">
        <f>IF(Tabla15[[#This Row],[Posición3]]=0,0,0.975^(Tabla15[[#This Row],[Posición3]]-1)*3000)</f>
        <v>0</v>
      </c>
      <c r="O137" s="1">
        <f>IF(Tabla15[[#This Row],[Posición4]]=0,0,0.975^(Tabla15[[#This Row],[Posición4]]-1)*3000)</f>
        <v>0</v>
      </c>
      <c r="P137" s="4">
        <f>SUM(Tabla15[[#This Row],[Puntaje]],Tabla15[[#This Row],[Puntaje2]],Tabla15[[#This Row],[Puntaje3]],Tabla15[[#This Row],[Puntaje4]])</f>
        <v>2449.9554109867854</v>
      </c>
      <c r="Q1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37" s="1">
        <f>+COUNTA(Tabla15[[#This Row],[Posición]:[Puntaje4]])-COUNTA($H$1:$O$1)</f>
        <v>1</v>
      </c>
    </row>
    <row r="138" spans="1:19" x14ac:dyDescent="0.35">
      <c r="A138" s="1">
        <v>57</v>
      </c>
      <c r="B138" s="1" t="s">
        <v>49</v>
      </c>
      <c r="C138" s="1" t="s">
        <v>172</v>
      </c>
      <c r="D138" s="1" t="s">
        <v>185</v>
      </c>
      <c r="E138" s="1" t="s">
        <v>3</v>
      </c>
      <c r="G138" s="1" t="s">
        <v>203</v>
      </c>
      <c r="H138" s="1">
        <v>9</v>
      </c>
      <c r="I138" s="4">
        <f>IF(Tabla15[[#This Row],[Posición]]=0,0,0.975^(Tabla15[[#This Row],[Posición]]-1)*3000)</f>
        <v>2449.9554109867854</v>
      </c>
      <c r="K138" s="4">
        <f>IF(Tabla15[[#This Row],[Posición2]]=0,0,0.975^(Tabla15[[#This Row],[Posición2]]-1)*3000)</f>
        <v>0</v>
      </c>
      <c r="M138" s="1">
        <f>IF(Tabla15[[#This Row],[Posición3]]=0,0,0.975^(Tabla15[[#This Row],[Posición3]]-1)*3000)</f>
        <v>0</v>
      </c>
      <c r="O138" s="1">
        <f>IF(Tabla15[[#This Row],[Posición4]]=0,0,0.975^(Tabla15[[#This Row],[Posición4]]-1)*3000)</f>
        <v>0</v>
      </c>
      <c r="P138" s="4">
        <f>SUM(Tabla15[[#This Row],[Puntaje]],Tabla15[[#This Row],[Puntaje2]],Tabla15[[#This Row],[Puntaje3]],Tabla15[[#This Row],[Puntaje4]])</f>
        <v>2449.9554109867854</v>
      </c>
      <c r="Q1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38" s="1">
        <f>+COUNTA(Tabla15[[#This Row],[Posición]:[Puntaje4]])-COUNTA($H$1:$O$1)</f>
        <v>1</v>
      </c>
    </row>
    <row r="139" spans="1:19" x14ac:dyDescent="0.35">
      <c r="A139" s="1">
        <v>59</v>
      </c>
      <c r="B139" s="1" t="s">
        <v>155</v>
      </c>
      <c r="C139" s="1" t="s">
        <v>174</v>
      </c>
      <c r="D139" s="1" t="s">
        <v>186</v>
      </c>
      <c r="E139" s="1" t="s">
        <v>3</v>
      </c>
      <c r="G139" s="1" t="s">
        <v>200</v>
      </c>
      <c r="H139" s="1">
        <v>9</v>
      </c>
      <c r="I139" s="4">
        <f>IF(Tabla15[[#This Row],[Posición]]=0,0,0.975^(Tabla15[[#This Row],[Posición]]-1)*3000)</f>
        <v>2449.9554109867854</v>
      </c>
      <c r="K139" s="4">
        <f>IF(Tabla15[[#This Row],[Posición2]]=0,0,0.975^(Tabla15[[#This Row],[Posición2]]-1)*3000)</f>
        <v>0</v>
      </c>
      <c r="M139" s="1">
        <f>IF(Tabla15[[#This Row],[Posición3]]=0,0,0.975^(Tabla15[[#This Row],[Posición3]]-1)*3000)</f>
        <v>0</v>
      </c>
      <c r="O139" s="1">
        <f>IF(Tabla15[[#This Row],[Posición4]]=0,0,0.975^(Tabla15[[#This Row],[Posición4]]-1)*3000)</f>
        <v>0</v>
      </c>
      <c r="P139" s="4">
        <f>SUM(Tabla15[[#This Row],[Puntaje]],Tabla15[[#This Row],[Puntaje2]],Tabla15[[#This Row],[Puntaje3]],Tabla15[[#This Row],[Puntaje4]])</f>
        <v>2449.9554109867854</v>
      </c>
      <c r="Q1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39" s="1">
        <f>+COUNTA(Tabla15[[#This Row],[Posición]:[Puntaje4]])-COUNTA($H$1:$O$1)</f>
        <v>1</v>
      </c>
    </row>
    <row r="140" spans="1:19" x14ac:dyDescent="0.35">
      <c r="A140" s="1">
        <v>122</v>
      </c>
      <c r="B140" s="1" t="s">
        <v>16</v>
      </c>
      <c r="C140" s="1" t="s">
        <v>305</v>
      </c>
      <c r="E140" s="1" t="s">
        <v>3</v>
      </c>
      <c r="G140" s="1" t="s">
        <v>130</v>
      </c>
      <c r="I140" s="4">
        <f>IF(Tabla15[[#This Row],[Posición]]=0,0,0.975^(Tabla15[[#This Row],[Posición]]-1)*3000)</f>
        <v>0</v>
      </c>
      <c r="J140" s="1">
        <v>9</v>
      </c>
      <c r="K140" s="4">
        <f>IF(Tabla15[[#This Row],[Posición2]]=0,0,0.975^(Tabla15[[#This Row],[Posición2]]-1)*3000)</f>
        <v>2449.9554109867854</v>
      </c>
      <c r="M140" s="1">
        <f>IF(Tabla15[[#This Row],[Posición3]]=0,0,0.975^(Tabla15[[#This Row],[Posición3]]-1)*3000)</f>
        <v>0</v>
      </c>
      <c r="O140" s="1">
        <f>IF(Tabla15[[#This Row],[Posición4]]=0,0,0.975^(Tabla15[[#This Row],[Posición4]]-1)*3000)</f>
        <v>0</v>
      </c>
      <c r="P140" s="4">
        <f>SUM(Tabla15[[#This Row],[Puntaje]],Tabla15[[#This Row],[Puntaje2]],Tabla15[[#This Row],[Puntaje3]],Tabla15[[#This Row],[Puntaje4]])</f>
        <v>2449.9554109867854</v>
      </c>
      <c r="Q1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40" s="1">
        <f>+COUNTA(Tabla15[[#This Row],[Posición]:[Puntaje4]])-COUNTA($H$1:$O$1)</f>
        <v>1</v>
      </c>
    </row>
    <row r="141" spans="1:19" s="5" customFormat="1" x14ac:dyDescent="0.35">
      <c r="A141" s="1">
        <v>140</v>
      </c>
      <c r="B141" s="1" t="s">
        <v>337</v>
      </c>
      <c r="C141" s="1" t="s">
        <v>335</v>
      </c>
      <c r="D141" s="1" t="s">
        <v>336</v>
      </c>
      <c r="E141" s="1" t="s">
        <v>3</v>
      </c>
      <c r="F141" s="1"/>
      <c r="G141" s="1" t="s">
        <v>5</v>
      </c>
      <c r="H141" s="1"/>
      <c r="I141" s="4">
        <f>IF(Tabla15[[#This Row],[Posición]]=0,0,0.975^(Tabla15[[#This Row],[Posición]]-1)*3000)</f>
        <v>0</v>
      </c>
      <c r="J141" s="1"/>
      <c r="K141" s="4">
        <f>IF(Tabla15[[#This Row],[Posición2]]=0,0,0.975^(Tabla15[[#This Row],[Posición2]]-1)*3000)</f>
        <v>0</v>
      </c>
      <c r="L141" s="1">
        <v>9</v>
      </c>
      <c r="M141" s="1">
        <f>IF(Tabla15[[#This Row],[Posición3]]=0,0,0.975^(Tabla15[[#This Row],[Posición3]]-1)*3000)</f>
        <v>2449.9554109867854</v>
      </c>
      <c r="N141" s="1"/>
      <c r="O141" s="1">
        <f>IF(Tabla15[[#This Row],[Posición4]]=0,0,0.975^(Tabla15[[#This Row],[Posición4]]-1)*3000)</f>
        <v>0</v>
      </c>
      <c r="P141" s="4">
        <f>SUM(Tabla15[[#This Row],[Puntaje]],Tabla15[[#This Row],[Puntaje2]],Tabla15[[#This Row],[Puntaje3]],Tabla15[[#This Row],[Puntaje4]])</f>
        <v>2449.9554109867854</v>
      </c>
      <c r="Q1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41" s="1">
        <f>+COUNTA(Tabla15[[#This Row],[Posición]:[Puntaje4]])-COUNTA($H$1:$O$1)</f>
        <v>1</v>
      </c>
    </row>
    <row r="142" spans="1:19" x14ac:dyDescent="0.35">
      <c r="A142" s="1">
        <v>142</v>
      </c>
      <c r="B142" s="1" t="s">
        <v>12</v>
      </c>
      <c r="C142" s="1" t="s">
        <v>338</v>
      </c>
      <c r="D142" s="1" t="s">
        <v>78</v>
      </c>
      <c r="E142" s="1" t="s">
        <v>3</v>
      </c>
      <c r="G142" s="1" t="s">
        <v>130</v>
      </c>
      <c r="I142" s="4">
        <f>IF(Tabla15[[#This Row],[Posición]]=0,0,0.975^(Tabla15[[#This Row],[Posición]]-1)*3000)</f>
        <v>0</v>
      </c>
      <c r="K142" s="4">
        <f>IF(Tabla15[[#This Row],[Posición2]]=0,0,0.975^(Tabla15[[#This Row],[Posición2]]-1)*3000)</f>
        <v>0</v>
      </c>
      <c r="L142" s="1">
        <v>9</v>
      </c>
      <c r="M142" s="1">
        <f>IF(Tabla15[[#This Row],[Posición3]]=0,0,0.975^(Tabla15[[#This Row],[Posición3]]-1)*3000)</f>
        <v>2449.9554109867854</v>
      </c>
      <c r="O142" s="1">
        <f>IF(Tabla15[[#This Row],[Posición4]]=0,0,0.975^(Tabla15[[#This Row],[Posición4]]-1)*3000)</f>
        <v>0</v>
      </c>
      <c r="P142" s="4">
        <f>SUM(Tabla15[[#This Row],[Puntaje]],Tabla15[[#This Row],[Puntaje2]],Tabla15[[#This Row],[Puntaje3]],Tabla15[[#This Row],[Puntaje4]])</f>
        <v>2449.9554109867854</v>
      </c>
      <c r="Q1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42" s="1">
        <f>+COUNTA(Tabla15[[#This Row],[Posición]:[Puntaje4]])-COUNTA($H$1:$O$1)</f>
        <v>1</v>
      </c>
    </row>
    <row r="143" spans="1:19" x14ac:dyDescent="0.35">
      <c r="A143" s="1">
        <v>48</v>
      </c>
      <c r="B143" s="1" t="s">
        <v>39</v>
      </c>
      <c r="C143" s="1" t="s">
        <v>226</v>
      </c>
      <c r="D143" s="1" t="s">
        <v>76</v>
      </c>
      <c r="E143" s="1" t="s">
        <v>3</v>
      </c>
      <c r="G143" s="1" t="s">
        <v>130</v>
      </c>
      <c r="H143" s="1">
        <v>10</v>
      </c>
      <c r="I143" s="4">
        <f>IF(Tabla15[[#This Row],[Posición]]=0,0,0.975^(Tabla15[[#This Row],[Posición]]-1)*3000)</f>
        <v>2388.7065257121158</v>
      </c>
      <c r="K143" s="4">
        <f>IF(Tabla15[[#This Row],[Posición2]]=0,0,0.975^(Tabla15[[#This Row],[Posición2]]-1)*3000)</f>
        <v>0</v>
      </c>
      <c r="M143" s="1">
        <f>IF(Tabla15[[#This Row],[Posición3]]=0,0,0.975^(Tabla15[[#This Row],[Posición3]]-1)*3000)</f>
        <v>0</v>
      </c>
      <c r="O143" s="1">
        <f>IF(Tabla15[[#This Row],[Posición4]]=0,0,0.975^(Tabla15[[#This Row],[Posición4]]-1)*3000)</f>
        <v>0</v>
      </c>
      <c r="P143" s="4">
        <f>SUM(Tabla15[[#This Row],[Puntaje]],Tabla15[[#This Row],[Puntaje2]],Tabla15[[#This Row],[Puntaje3]],Tabla15[[#This Row],[Puntaje4]])</f>
        <v>2388.7065257121158</v>
      </c>
      <c r="Q1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43" s="1">
        <f>+COUNTA(Tabla15[[#This Row],[Posición]:[Puntaje4]])-COUNTA($H$1:$O$1)</f>
        <v>1</v>
      </c>
    </row>
    <row r="144" spans="1:19" x14ac:dyDescent="0.35">
      <c r="A144" s="1">
        <v>51</v>
      </c>
      <c r="B144" s="1" t="s">
        <v>150</v>
      </c>
      <c r="C144" s="1" t="s">
        <v>164</v>
      </c>
      <c r="D144" s="1" t="s">
        <v>183</v>
      </c>
      <c r="E144" s="1" t="s">
        <v>3</v>
      </c>
      <c r="G144" s="1" t="s">
        <v>130</v>
      </c>
      <c r="H144" s="1">
        <v>11</v>
      </c>
      <c r="I144" s="4">
        <f>IF(Tabla15[[#This Row],[Posición]]=0,0,0.975^(Tabla15[[#This Row],[Posición]]-1)*3000)</f>
        <v>2328.9888625693125</v>
      </c>
      <c r="K144" s="4">
        <f>IF(Tabla15[[#This Row],[Posición2]]=0,0,0.975^(Tabla15[[#This Row],[Posición2]]-1)*3000)</f>
        <v>0</v>
      </c>
      <c r="M144" s="1">
        <f>IF(Tabla15[[#This Row],[Posición3]]=0,0,0.975^(Tabla15[[#This Row],[Posición3]]-1)*3000)</f>
        <v>0</v>
      </c>
      <c r="O144" s="1">
        <f>IF(Tabla15[[#This Row],[Posición4]]=0,0,0.975^(Tabla15[[#This Row],[Posición4]]-1)*3000)</f>
        <v>0</v>
      </c>
      <c r="P144" s="4">
        <f>SUM(Tabla15[[#This Row],[Puntaje]],Tabla15[[#This Row],[Puntaje2]],Tabla15[[#This Row],[Puntaje3]],Tabla15[[#This Row],[Puntaje4]])</f>
        <v>2328.9888625693125</v>
      </c>
      <c r="Q1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44" s="1">
        <f>+COUNTA(Tabla15[[#This Row],[Posición]:[Puntaje4]])-COUNTA($H$1:$O$1)</f>
        <v>1</v>
      </c>
    </row>
    <row r="145" spans="1:19" x14ac:dyDescent="0.35">
      <c r="A145" s="1">
        <v>63</v>
      </c>
      <c r="B145" s="1" t="s">
        <v>157</v>
      </c>
      <c r="C145" s="1" t="s">
        <v>176</v>
      </c>
      <c r="D145" s="1" t="s">
        <v>189</v>
      </c>
      <c r="E145" s="1" t="s">
        <v>3</v>
      </c>
      <c r="G145" s="1" t="s">
        <v>200</v>
      </c>
      <c r="H145" s="1">
        <v>11</v>
      </c>
      <c r="I145" s="4">
        <f>IF(Tabla15[[#This Row],[Posición]]=0,0,0.975^(Tabla15[[#This Row],[Posición]]-1)*3000)</f>
        <v>2328.9888625693125</v>
      </c>
      <c r="K145" s="4">
        <f>IF(Tabla15[[#This Row],[Posición2]]=0,0,0.975^(Tabla15[[#This Row],[Posición2]]-1)*3000)</f>
        <v>0</v>
      </c>
      <c r="M145" s="1">
        <f>IF(Tabla15[[#This Row],[Posición3]]=0,0,0.975^(Tabla15[[#This Row],[Posición3]]-1)*3000)</f>
        <v>0</v>
      </c>
      <c r="O145" s="1">
        <f>IF(Tabla15[[#This Row],[Posición4]]=0,0,0.975^(Tabla15[[#This Row],[Posición4]]-1)*3000)</f>
        <v>0</v>
      </c>
      <c r="P145" s="4">
        <f>SUM(Tabla15[[#This Row],[Puntaje]],Tabla15[[#This Row],[Puntaje2]],Tabla15[[#This Row],[Puntaje3]],Tabla15[[#This Row],[Puntaje4]])</f>
        <v>2328.9888625693125</v>
      </c>
      <c r="Q1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45" s="1">
        <f>+COUNTA(Tabla15[[#This Row],[Posición]:[Puntaje4]])-COUNTA($H$1:$O$1)</f>
        <v>1</v>
      </c>
    </row>
    <row r="146" spans="1:19" x14ac:dyDescent="0.35">
      <c r="A146" s="1">
        <v>85</v>
      </c>
      <c r="B146" s="1" t="s">
        <v>219</v>
      </c>
      <c r="C146" s="1" t="s">
        <v>222</v>
      </c>
      <c r="D146" s="1" t="s">
        <v>224</v>
      </c>
      <c r="E146" s="1" t="s">
        <v>3</v>
      </c>
      <c r="G146" s="1" t="s">
        <v>4</v>
      </c>
      <c r="H146" s="1">
        <v>11</v>
      </c>
      <c r="I146" s="4">
        <f>IF(Tabla15[[#This Row],[Posición]]=0,0,0.975^(Tabla15[[#This Row],[Posición]]-1)*3000)</f>
        <v>2328.9888625693125</v>
      </c>
      <c r="K146" s="4">
        <f>IF(Tabla15[[#This Row],[Posición2]]=0,0,0.975^(Tabla15[[#This Row],[Posición2]]-1)*3000)</f>
        <v>0</v>
      </c>
      <c r="M146" s="1">
        <f>IF(Tabla15[[#This Row],[Posición3]]=0,0,0.975^(Tabla15[[#This Row],[Posición3]]-1)*3000)</f>
        <v>0</v>
      </c>
      <c r="O146" s="1">
        <f>IF(Tabla15[[#This Row],[Posición4]]=0,0,0.975^(Tabla15[[#This Row],[Posición4]]-1)*3000)</f>
        <v>0</v>
      </c>
      <c r="P146" s="4">
        <f>SUM(Tabla15[[#This Row],[Puntaje]],Tabla15[[#This Row],[Puntaje2]],Tabla15[[#This Row],[Puntaje3]],Tabla15[[#This Row],[Puntaje4]])</f>
        <v>2328.9888625693125</v>
      </c>
      <c r="Q1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46" s="1">
        <f>+COUNTA(Tabla15[[#This Row],[Posición]:[Puntaje4]])-COUNTA($H$1:$O$1)</f>
        <v>1</v>
      </c>
    </row>
    <row r="147" spans="1:19" x14ac:dyDescent="0.35">
      <c r="A147" s="1">
        <v>112</v>
      </c>
      <c r="B147" s="1" t="s">
        <v>18</v>
      </c>
      <c r="C147" s="1" t="s">
        <v>282</v>
      </c>
      <c r="D147" s="1" t="s">
        <v>272</v>
      </c>
      <c r="E147" s="1" t="s">
        <v>3</v>
      </c>
      <c r="G147" s="1" t="s">
        <v>5</v>
      </c>
      <c r="I147" s="4">
        <f>IF(Tabla15[[#This Row],[Posición]]=0,0,0.975^(Tabla15[[#This Row],[Posición]]-1)*3000)</f>
        <v>0</v>
      </c>
      <c r="J147" s="1">
        <v>11</v>
      </c>
      <c r="K147" s="4">
        <f>IF(Tabla15[[#This Row],[Posición2]]=0,0,0.975^(Tabla15[[#This Row],[Posición2]]-1)*3000)</f>
        <v>2328.9888625693125</v>
      </c>
      <c r="M147" s="1">
        <f>IF(Tabla15[[#This Row],[Posición3]]=0,0,0.975^(Tabla15[[#This Row],[Posición3]]-1)*3000)</f>
        <v>0</v>
      </c>
      <c r="O147" s="1">
        <f>IF(Tabla15[[#This Row],[Posición4]]=0,0,0.975^(Tabla15[[#This Row],[Posición4]]-1)*3000)</f>
        <v>0</v>
      </c>
      <c r="P147" s="4">
        <f>SUM(Tabla15[[#This Row],[Puntaje]],Tabla15[[#This Row],[Puntaje2]],Tabla15[[#This Row],[Puntaje3]],Tabla15[[#This Row],[Puntaje4]])</f>
        <v>2328.9888625693125</v>
      </c>
      <c r="Q1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47" s="1">
        <f>+COUNTA(Tabla15[[#This Row],[Posición]:[Puntaje4]])-COUNTA($H$1:$O$1)</f>
        <v>1</v>
      </c>
    </row>
    <row r="148" spans="1:19" x14ac:dyDescent="0.35">
      <c r="A148" s="1">
        <v>108</v>
      </c>
      <c r="B148" s="3" t="s">
        <v>88</v>
      </c>
      <c r="C148" s="3" t="s">
        <v>282</v>
      </c>
      <c r="D148" s="1" t="s">
        <v>272</v>
      </c>
      <c r="E148" s="1" t="s">
        <v>3</v>
      </c>
      <c r="G148" s="1" t="s">
        <v>239</v>
      </c>
      <c r="I148" s="4">
        <f>IF(Tabla15[[#This Row],[Posición]]=0,0,0.975^(Tabla15[[#This Row],[Posición]]-1)*3000)</f>
        <v>0</v>
      </c>
      <c r="J148" s="1">
        <v>12</v>
      </c>
      <c r="K148" s="4">
        <f>IF(Tabla15[[#This Row],[Posición2]]=0,0,0.975^(Tabla15[[#This Row],[Posición2]]-1)*3000)</f>
        <v>2270.7641410050796</v>
      </c>
      <c r="M148" s="1">
        <f>IF(Tabla15[[#This Row],[Posición3]]=0,0,0.975^(Tabla15[[#This Row],[Posición3]]-1)*3000)</f>
        <v>0</v>
      </c>
      <c r="O148" s="1">
        <f>IF(Tabla15[[#This Row],[Posición4]]=0,0,0.975^(Tabla15[[#This Row],[Posición4]]-1)*3000)</f>
        <v>0</v>
      </c>
      <c r="P148" s="4">
        <f>SUM(Tabla15[[#This Row],[Puntaje]],Tabla15[[#This Row],[Puntaje2]],Tabla15[[#This Row],[Puntaje3]],Tabla15[[#This Row],[Puntaje4]])</f>
        <v>2270.7641410050796</v>
      </c>
      <c r="Q1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2270.7641410050796</v>
      </c>
      <c r="R1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2270.7641410050796</v>
      </c>
      <c r="S148" s="1">
        <f>+COUNTA(Tabla15[[#This Row],[Posición]:[Puntaje4]])-COUNTA($H$1:$O$1)</f>
        <v>1</v>
      </c>
    </row>
    <row r="149" spans="1:19" x14ac:dyDescent="0.35">
      <c r="A149" s="1">
        <v>113</v>
      </c>
      <c r="B149" s="1" t="s">
        <v>72</v>
      </c>
      <c r="C149" s="1" t="s">
        <v>79</v>
      </c>
      <c r="D149" s="1" t="s">
        <v>290</v>
      </c>
      <c r="E149" s="1" t="s">
        <v>3</v>
      </c>
      <c r="G149" s="1" t="s">
        <v>5</v>
      </c>
      <c r="I149" s="4">
        <f>IF(Tabla15[[#This Row],[Posición]]=0,0,0.975^(Tabla15[[#This Row],[Posición]]-1)*3000)</f>
        <v>0</v>
      </c>
      <c r="J149" s="1">
        <v>12</v>
      </c>
      <c r="K149" s="4">
        <f>IF(Tabla15[[#This Row],[Posición2]]=0,0,0.975^(Tabla15[[#This Row],[Posición2]]-1)*3000)</f>
        <v>2270.7641410050796</v>
      </c>
      <c r="M149" s="1">
        <f>IF(Tabla15[[#This Row],[Posición3]]=0,0,0.975^(Tabla15[[#This Row],[Posición3]]-1)*3000)</f>
        <v>0</v>
      </c>
      <c r="O149" s="1">
        <f>IF(Tabla15[[#This Row],[Posición4]]=0,0,0.975^(Tabla15[[#This Row],[Posición4]]-1)*3000)</f>
        <v>0</v>
      </c>
      <c r="P149" s="4">
        <f>SUM(Tabla15[[#This Row],[Puntaje]],Tabla15[[#This Row],[Puntaje2]],Tabla15[[#This Row],[Puntaje3]],Tabla15[[#This Row],[Puntaje4]])</f>
        <v>2270.7641410050796</v>
      </c>
      <c r="Q1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2270.7641410050796</v>
      </c>
      <c r="R1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2270.7641410050796</v>
      </c>
      <c r="S149" s="1">
        <f>+COUNTA(Tabla15[[#This Row],[Posición]:[Puntaje4]])-COUNTA($H$1:$O$1)</f>
        <v>1</v>
      </c>
    </row>
    <row r="150" spans="1:19" x14ac:dyDescent="0.35">
      <c r="A150" s="1">
        <v>87</v>
      </c>
      <c r="B150" s="1" t="s">
        <v>31</v>
      </c>
      <c r="C150" s="1" t="s">
        <v>213</v>
      </c>
      <c r="E150" s="1" t="s">
        <v>3</v>
      </c>
      <c r="G150" s="1" t="s">
        <v>4</v>
      </c>
      <c r="H150" s="1">
        <v>13</v>
      </c>
      <c r="I150" s="4">
        <f>IF(Tabla15[[#This Row],[Posición]]=0,0,0.975^(Tabla15[[#This Row],[Posición]]-1)*3000)</f>
        <v>2213.9950374799528</v>
      </c>
      <c r="K150" s="4">
        <f>IF(Tabla15[[#This Row],[Posición2]]=0,0,0.975^(Tabla15[[#This Row],[Posición2]]-1)*3000)</f>
        <v>0</v>
      </c>
      <c r="M150" s="1">
        <f>IF(Tabla15[[#This Row],[Posición3]]=0,0,0.975^(Tabla15[[#This Row],[Posición3]]-1)*3000)</f>
        <v>0</v>
      </c>
      <c r="O150" s="1">
        <f>IF(Tabla15[[#This Row],[Posición4]]=0,0,0.975^(Tabla15[[#This Row],[Posición4]]-1)*3000)</f>
        <v>0</v>
      </c>
      <c r="P150" s="4">
        <f>SUM(Tabla15[[#This Row],[Puntaje]],Tabla15[[#This Row],[Puntaje2]],Tabla15[[#This Row],[Puntaje3]],Tabla15[[#This Row],[Puntaje4]])</f>
        <v>2213.9950374799528</v>
      </c>
      <c r="Q1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2213.9950374799528</v>
      </c>
      <c r="R1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2213.9950374799528</v>
      </c>
      <c r="S150" s="1">
        <f>+COUNTA(Tabla15[[#This Row],[Posición]:[Puntaje4]])-COUNTA($H$1:$O$1)</f>
        <v>1</v>
      </c>
    </row>
    <row r="151" spans="1:19" x14ac:dyDescent="0.35">
      <c r="A151" s="1">
        <v>109</v>
      </c>
      <c r="B151" s="3" t="s">
        <v>55</v>
      </c>
      <c r="C151" s="3" t="s">
        <v>283</v>
      </c>
      <c r="D151" s="1" t="s">
        <v>273</v>
      </c>
      <c r="E151" s="1" t="s">
        <v>3</v>
      </c>
      <c r="G151" s="1" t="s">
        <v>239</v>
      </c>
      <c r="I151" s="4">
        <f>IF(Tabla15[[#This Row],[Posición]]=0,0,0.975^(Tabla15[[#This Row],[Posición]]-1)*3000)</f>
        <v>0</v>
      </c>
      <c r="J151" s="1">
        <v>13</v>
      </c>
      <c r="K151" s="4">
        <f>IF(Tabla15[[#This Row],[Posición2]]=0,0,0.975^(Tabla15[[#This Row],[Posición2]]-1)*3000)</f>
        <v>2213.9950374799528</v>
      </c>
      <c r="M151" s="1">
        <f>IF(Tabla15[[#This Row],[Posición3]]=0,0,0.975^(Tabla15[[#This Row],[Posición3]]-1)*3000)</f>
        <v>0</v>
      </c>
      <c r="O151" s="1">
        <f>IF(Tabla15[[#This Row],[Posición4]]=0,0,0.975^(Tabla15[[#This Row],[Posición4]]-1)*3000)</f>
        <v>0</v>
      </c>
      <c r="P151" s="4">
        <f>SUM(Tabla15[[#This Row],[Puntaje]],Tabla15[[#This Row],[Puntaje2]],Tabla15[[#This Row],[Puntaje3]],Tabla15[[#This Row],[Puntaje4]])</f>
        <v>2213.9950374799528</v>
      </c>
      <c r="Q1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2213.9950374799528</v>
      </c>
      <c r="R1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2213.9950374799528</v>
      </c>
      <c r="S151" s="1">
        <f>+COUNTA(Tabla15[[#This Row],[Posición]:[Puntaje4]])-COUNTA($H$1:$O$1)</f>
        <v>1</v>
      </c>
    </row>
    <row r="152" spans="1:19" x14ac:dyDescent="0.35">
      <c r="A152" s="1">
        <v>78</v>
      </c>
      <c r="B152" s="1" t="s">
        <v>208</v>
      </c>
      <c r="C152" s="1" t="s">
        <v>213</v>
      </c>
      <c r="D152" s="1" t="s">
        <v>104</v>
      </c>
      <c r="E152" s="1" t="s">
        <v>3</v>
      </c>
      <c r="G152" s="1" t="s">
        <v>5</v>
      </c>
      <c r="H152" s="1">
        <v>14</v>
      </c>
      <c r="I152" s="4">
        <f>IF(Tabla15[[#This Row],[Posición]]=0,0,0.975^(Tabla15[[#This Row],[Posición]]-1)*3000)</f>
        <v>2158.6451615429537</v>
      </c>
      <c r="K152" s="4">
        <f>IF(Tabla15[[#This Row],[Posición2]]=0,0,0.975^(Tabla15[[#This Row],[Posición2]]-1)*3000)</f>
        <v>0</v>
      </c>
      <c r="M152" s="1">
        <f>IF(Tabla15[[#This Row],[Posición3]]=0,0,0.975^(Tabla15[[#This Row],[Posición3]]-1)*3000)</f>
        <v>0</v>
      </c>
      <c r="O152" s="1">
        <f>IF(Tabla15[[#This Row],[Posición4]]=0,0,0.975^(Tabla15[[#This Row],[Posición4]]-1)*3000)</f>
        <v>0</v>
      </c>
      <c r="P152" s="4">
        <f>SUM(Tabla15[[#This Row],[Puntaje]],Tabla15[[#This Row],[Puntaje2]],Tabla15[[#This Row],[Puntaje3]],Tabla15[[#This Row],[Puntaje4]])</f>
        <v>2158.6451615429537</v>
      </c>
      <c r="Q1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2158.6451615429537</v>
      </c>
      <c r="R1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2158.6451615429537</v>
      </c>
      <c r="S152" s="1">
        <f>+COUNTA(Tabla15[[#This Row],[Posición]:[Puntaje4]])-COUNTA($H$1:$O$1)</f>
        <v>1</v>
      </c>
    </row>
    <row r="153" spans="1:19" x14ac:dyDescent="0.35">
      <c r="A153" s="1">
        <v>115</v>
      </c>
      <c r="B153" s="1" t="s">
        <v>294</v>
      </c>
      <c r="C153" s="1" t="s">
        <v>21</v>
      </c>
      <c r="D153" s="1" t="s">
        <v>27</v>
      </c>
      <c r="E153" s="1" t="s">
        <v>3</v>
      </c>
      <c r="G153" s="1" t="s">
        <v>5</v>
      </c>
      <c r="I153" s="4">
        <f>IF(Tabla15[[#This Row],[Posición]]=0,0,0.975^(Tabla15[[#This Row],[Posición]]-1)*3000)</f>
        <v>0</v>
      </c>
      <c r="J153" s="1">
        <v>15</v>
      </c>
      <c r="K153" s="4">
        <f>IF(Tabla15[[#This Row],[Posición2]]=0,0,0.975^(Tabla15[[#This Row],[Posición2]]-1)*3000)</f>
        <v>2104.6790325043798</v>
      </c>
      <c r="M153" s="1">
        <f>IF(Tabla15[[#This Row],[Posición3]]=0,0,0.975^(Tabla15[[#This Row],[Posición3]]-1)*3000)</f>
        <v>0</v>
      </c>
      <c r="O153" s="1">
        <f>IF(Tabla15[[#This Row],[Posición4]]=0,0,0.975^(Tabla15[[#This Row],[Posición4]]-1)*3000)</f>
        <v>0</v>
      </c>
      <c r="P153" s="4">
        <f>SUM(Tabla15[[#This Row],[Puntaje]],Tabla15[[#This Row],[Puntaje2]],Tabla15[[#This Row],[Puntaje3]],Tabla15[[#This Row],[Puntaje4]])</f>
        <v>2104.6790325043798</v>
      </c>
      <c r="Q1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2104.6790325043798</v>
      </c>
      <c r="R1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2104.6790325043798</v>
      </c>
      <c r="S153" s="1">
        <f>+COUNTA(Tabla15[[#This Row],[Posición]:[Puntaje4]])-COUNTA($H$1:$O$1)</f>
        <v>1</v>
      </c>
    </row>
    <row r="154" spans="1:19" x14ac:dyDescent="0.35">
      <c r="A154" s="1">
        <v>116</v>
      </c>
      <c r="B154" s="1" t="s">
        <v>296</v>
      </c>
      <c r="C154" s="1" t="s">
        <v>295</v>
      </c>
      <c r="D154" s="1" t="s">
        <v>27</v>
      </c>
      <c r="E154" s="1" t="s">
        <v>3</v>
      </c>
      <c r="G154" s="1" t="s">
        <v>5</v>
      </c>
      <c r="I154" s="4">
        <f>IF(Tabla15[[#This Row],[Posición]]=0,0,0.975^(Tabla15[[#This Row],[Posición]]-1)*3000)</f>
        <v>0</v>
      </c>
      <c r="J154" s="1">
        <v>16</v>
      </c>
      <c r="K154" s="4">
        <f>IF(Tabla15[[#This Row],[Posición2]]=0,0,0.975^(Tabla15[[#This Row],[Posición2]]-1)*3000)</f>
        <v>2052.0620566917701</v>
      </c>
      <c r="M154" s="1">
        <f>IF(Tabla15[[#This Row],[Posición3]]=0,0,0.975^(Tabla15[[#This Row],[Posición3]]-1)*3000)</f>
        <v>0</v>
      </c>
      <c r="O154" s="1">
        <f>IF(Tabla15[[#This Row],[Posición4]]=0,0,0.975^(Tabla15[[#This Row],[Posición4]]-1)*3000)</f>
        <v>0</v>
      </c>
      <c r="P154" s="4">
        <f>SUM(Tabla15[[#This Row],[Puntaje]],Tabla15[[#This Row],[Puntaje2]],Tabla15[[#This Row],[Puntaje3]],Tabla15[[#This Row],[Puntaje4]])</f>
        <v>2052.0620566917701</v>
      </c>
      <c r="Q1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2052.0620566917701</v>
      </c>
      <c r="R1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2052.0620566917701</v>
      </c>
      <c r="S154" s="1">
        <f>+COUNTA(Tabla15[[#This Row],[Posición]:[Puntaje4]])-COUNTA($H$1:$O$1)</f>
        <v>1</v>
      </c>
    </row>
    <row r="155" spans="1:19" x14ac:dyDescent="0.35">
      <c r="A155" s="1">
        <v>5</v>
      </c>
      <c r="B155" s="1" t="s">
        <v>80</v>
      </c>
      <c r="C155" s="1" t="s">
        <v>60</v>
      </c>
      <c r="D155" s="1" t="s">
        <v>91</v>
      </c>
      <c r="E155" s="1" t="s">
        <v>3</v>
      </c>
      <c r="G155" s="1" t="s">
        <v>199</v>
      </c>
      <c r="H155" s="1">
        <v>0</v>
      </c>
      <c r="I155" s="4">
        <f>IF(Tabla15[[#This Row],[Posición]]=0,0,0.975^(Tabla15[[#This Row],[Posición]]-1)*3000)</f>
        <v>0</v>
      </c>
      <c r="K155" s="4">
        <f>IF(Tabla15[[#This Row],[Posición2]]=0,0,0.975^(Tabla15[[#This Row],[Posición2]]-1)*3000)</f>
        <v>0</v>
      </c>
      <c r="M155" s="1">
        <f>IF(Tabla15[[#This Row],[Posición3]]=0,0,0.975^(Tabla15[[#This Row],[Posición3]]-1)*3000)</f>
        <v>0</v>
      </c>
      <c r="O155" s="1">
        <f>IF(Tabla15[[#This Row],[Posición4]]=0,0,0.975^(Tabla15[[#This Row],[Posición4]]-1)*3000)</f>
        <v>0</v>
      </c>
      <c r="P155" s="4">
        <f>SUM(Tabla15[[#This Row],[Puntaje]],Tabla15[[#This Row],[Puntaje2]],Tabla15[[#This Row],[Puntaje3]],Tabla15[[#This Row],[Puntaje4]])</f>
        <v>0</v>
      </c>
      <c r="Q1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55" s="1">
        <f>+COUNTA(Tabla15[[#This Row],[Posición]:[Puntaje4]])-COUNTA($H$1:$O$1)</f>
        <v>1</v>
      </c>
    </row>
    <row r="156" spans="1:19" x14ac:dyDescent="0.35">
      <c r="A156" s="1">
        <v>65</v>
      </c>
      <c r="B156" s="1" t="s">
        <v>51</v>
      </c>
      <c r="C156" s="1" t="s">
        <v>102</v>
      </c>
      <c r="E156" s="1" t="s">
        <v>3</v>
      </c>
      <c r="G156" s="1" t="s">
        <v>200</v>
      </c>
      <c r="H156" s="1">
        <v>0</v>
      </c>
      <c r="I156" s="4">
        <f>IF(Tabla15[[#This Row],[Posición]]=0,0,0.975^(Tabla15[[#This Row],[Posición]]-1)*3000)</f>
        <v>0</v>
      </c>
      <c r="K156" s="4">
        <f>IF(Tabla15[[#This Row],[Posición2]]=0,0,0.975^(Tabla15[[#This Row],[Posición2]]-1)*3000)</f>
        <v>0</v>
      </c>
      <c r="M156" s="1">
        <f>IF(Tabla15[[#This Row],[Posición3]]=0,0,0.975^(Tabla15[[#This Row],[Posición3]]-1)*3000)</f>
        <v>0</v>
      </c>
      <c r="O156" s="1">
        <f>IF(Tabla15[[#This Row],[Posición4]]=0,0,0.975^(Tabla15[[#This Row],[Posición4]]-1)*3000)</f>
        <v>0</v>
      </c>
      <c r="P156" s="4">
        <f>SUM(Tabla15[[#This Row],[Puntaje]],Tabla15[[#This Row],[Puntaje2]],Tabla15[[#This Row],[Puntaje3]],Tabla15[[#This Row],[Puntaje4]])</f>
        <v>0</v>
      </c>
      <c r="Q1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56" s="1">
        <f>+COUNTA(Tabla15[[#This Row],[Posición]:[Puntaje4]])-COUNTA($H$1:$O$1)</f>
        <v>1</v>
      </c>
    </row>
    <row r="157" spans="1:19" x14ac:dyDescent="0.35">
      <c r="A157" s="1">
        <v>67</v>
      </c>
      <c r="B157" s="1" t="s">
        <v>39</v>
      </c>
      <c r="C157" s="1" t="s">
        <v>99</v>
      </c>
      <c r="D157" s="1" t="s">
        <v>54</v>
      </c>
      <c r="E157" s="1" t="s">
        <v>3</v>
      </c>
      <c r="G157" s="1" t="s">
        <v>200</v>
      </c>
      <c r="H157" s="1">
        <v>0</v>
      </c>
      <c r="I157" s="4">
        <f>IF(Tabla15[[#This Row],[Posición]]=0,0,0.975^(Tabla15[[#This Row],[Posición]]-1)*3000)</f>
        <v>0</v>
      </c>
      <c r="K157" s="4">
        <f>IF(Tabla15[[#This Row],[Posición2]]=0,0,0.975^(Tabla15[[#This Row],[Posición2]]-1)*3000)</f>
        <v>0</v>
      </c>
      <c r="M157" s="1">
        <f>IF(Tabla15[[#This Row],[Posición3]]=0,0,0.975^(Tabla15[[#This Row],[Posición3]]-1)*3000)</f>
        <v>0</v>
      </c>
      <c r="O157" s="1">
        <f>IF(Tabla15[[#This Row],[Posición4]]=0,0,0.975^(Tabla15[[#This Row],[Posición4]]-1)*3000)</f>
        <v>0</v>
      </c>
      <c r="P157" s="4">
        <f>SUM(Tabla15[[#This Row],[Puntaje]],Tabla15[[#This Row],[Puntaje2]],Tabla15[[#This Row],[Puntaje3]],Tabla15[[#This Row],[Puntaje4]])</f>
        <v>0</v>
      </c>
      <c r="Q1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57" s="1">
        <f>+COUNTA(Tabla15[[#This Row],[Posición]:[Puntaje4]])-COUNTA($H$1:$O$1)</f>
        <v>1</v>
      </c>
    </row>
    <row r="158" spans="1:19" x14ac:dyDescent="0.35">
      <c r="A158" s="1">
        <v>135</v>
      </c>
      <c r="B158" s="1" t="s">
        <v>312</v>
      </c>
      <c r="C158" s="1" t="s">
        <v>326</v>
      </c>
      <c r="D158" s="1" t="s">
        <v>327</v>
      </c>
      <c r="E158" s="1" t="s">
        <v>3</v>
      </c>
      <c r="G158" s="1" t="s">
        <v>7</v>
      </c>
      <c r="I158" s="4">
        <f>IF(Tabla15[[#This Row],[Posición]]=0,0,0.975^(Tabla15[[#This Row],[Posición]]-1)*3000)</f>
        <v>0</v>
      </c>
      <c r="J158" s="1">
        <v>0</v>
      </c>
      <c r="K158" s="4">
        <f>IF(Tabla15[[#This Row],[Posición2]]=0,0,0.975^(Tabla15[[#This Row],[Posición2]]-1)*3000)</f>
        <v>0</v>
      </c>
      <c r="M158" s="1">
        <f>IF(Tabla15[[#This Row],[Posición3]]=0,0,0.975^(Tabla15[[#This Row],[Posición3]]-1)*3000)</f>
        <v>0</v>
      </c>
      <c r="O158" s="1">
        <f>IF(Tabla15[[#This Row],[Posición4]]=0,0,0.975^(Tabla15[[#This Row],[Posición4]]-1)*3000)</f>
        <v>0</v>
      </c>
      <c r="P158" s="4">
        <f>SUM(Tabla15[[#This Row],[Puntaje]],Tabla15[[#This Row],[Puntaje2]],Tabla15[[#This Row],[Puntaje3]],Tabla15[[#This Row],[Puntaje4]])</f>
        <v>0</v>
      </c>
      <c r="Q1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58" s="1">
        <f>+COUNTA(Tabla15[[#This Row],[Posición]:[Puntaje4]])-COUNTA($H$1:$O$1)</f>
        <v>1</v>
      </c>
    </row>
  </sheetData>
  <mergeCells count="4">
    <mergeCell ref="J1:K1"/>
    <mergeCell ref="L1:M1"/>
    <mergeCell ref="N1:O1"/>
    <mergeCell ref="H1:I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A04E-C6FB-4F7F-8CD9-921D11816564}">
  <dimension ref="A1:A6"/>
  <sheetViews>
    <sheetView workbookViewId="0">
      <selection activeCell="A5" sqref="A5"/>
    </sheetView>
  </sheetViews>
  <sheetFormatPr baseColWidth="10" defaultRowHeight="14.5" x14ac:dyDescent="0.35"/>
  <cols>
    <col min="1" max="1" width="15" style="1" bestFit="1" customWidth="1"/>
  </cols>
  <sheetData>
    <row r="1" spans="1:1" x14ac:dyDescent="0.35">
      <c r="A1" s="1" t="s">
        <v>6</v>
      </c>
    </row>
    <row r="2" spans="1:1" x14ac:dyDescent="0.35">
      <c r="A2" s="1" t="s">
        <v>5</v>
      </c>
    </row>
    <row r="3" spans="1:1" x14ac:dyDescent="0.35">
      <c r="A3" s="1" t="s">
        <v>4</v>
      </c>
    </row>
    <row r="4" spans="1:1" x14ac:dyDescent="0.35">
      <c r="A4" s="1" t="s">
        <v>239</v>
      </c>
    </row>
    <row r="5" spans="1:1" x14ac:dyDescent="0.35">
      <c r="A5" s="1" t="s">
        <v>344</v>
      </c>
    </row>
    <row r="6" spans="1:1" x14ac:dyDescent="0.35">
      <c r="A6" s="1" t="s">
        <v>345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Duatlón Masculino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Sebastián Sepúlveda Valdivia</cp:lastModifiedBy>
  <dcterms:created xsi:type="dcterms:W3CDTF">2020-01-13T14:08:52Z</dcterms:created>
  <dcterms:modified xsi:type="dcterms:W3CDTF">2023-09-22T18:46:36Z</dcterms:modified>
</cp:coreProperties>
</file>