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Danner\Trabajos\Practica FeChiTri\drive-download-20230525T155834Z-001\Segunda Fecha Duatlon\Tercera Fecha Duatlon\Cuarta Fecha Duatlon\Finales\"/>
    </mc:Choice>
  </mc:AlternateContent>
  <xr:revisionPtr revIDLastSave="0" documentId="13_ncr:1_{CC142E5A-B8F3-405F-ABF0-96E12AE020C1}" xr6:coauthVersionLast="47" xr6:coauthVersionMax="47" xr10:uidLastSave="{00000000-0000-0000-0000-000000000000}"/>
  <bookViews>
    <workbookView xWindow="-110" yWindow="-110" windowWidth="19420" windowHeight="10560" tabRatio="674" xr2:uid="{00000000-000D-0000-FFFF-FFFF00000000}"/>
  </bookViews>
  <sheets>
    <sheet name="Ranking Duatlón Femenino" sheetId="42" r:id="rId1"/>
    <sheet name="Categorias" sheetId="43" state="hidden" r:id="rId2"/>
  </sheets>
  <definedNames>
    <definedName name="_xlnm._FilterDatabase" localSheetId="0" hidden="1">'Ranking Duatlón Femenino'!$A$2:$S$2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4" i="42" l="1"/>
  <c r="K54" i="42"/>
  <c r="M54" i="42"/>
  <c r="O54" i="42"/>
  <c r="I62" i="42"/>
  <c r="K62" i="42"/>
  <c r="M62" i="42"/>
  <c r="O62" i="42"/>
  <c r="I61" i="42"/>
  <c r="K61" i="42"/>
  <c r="M61" i="42"/>
  <c r="O61" i="42"/>
  <c r="I80" i="42"/>
  <c r="K80" i="42"/>
  <c r="M80" i="42"/>
  <c r="O80" i="42"/>
  <c r="I78" i="42"/>
  <c r="K78" i="42"/>
  <c r="M78" i="42"/>
  <c r="O78" i="42"/>
  <c r="I74" i="42"/>
  <c r="K74" i="42"/>
  <c r="M74" i="42"/>
  <c r="O74" i="42"/>
  <c r="I53" i="42"/>
  <c r="K53" i="42"/>
  <c r="M53" i="42"/>
  <c r="O53" i="42"/>
  <c r="I47" i="42"/>
  <c r="K47" i="42"/>
  <c r="M47" i="42"/>
  <c r="O47" i="42"/>
  <c r="I40" i="42"/>
  <c r="K40" i="42"/>
  <c r="M40" i="42"/>
  <c r="O40" i="42"/>
  <c r="I83" i="42"/>
  <c r="K83" i="42"/>
  <c r="M83" i="42"/>
  <c r="O83" i="42"/>
  <c r="I60" i="42"/>
  <c r="K60" i="42"/>
  <c r="M60" i="42"/>
  <c r="O60" i="42"/>
  <c r="P54" i="42" l="1"/>
  <c r="Q54" i="42"/>
  <c r="S54" i="42"/>
  <c r="R54" i="42"/>
  <c r="Q62" i="42"/>
  <c r="R62" i="42"/>
  <c r="P62" i="42"/>
  <c r="Q78" i="42"/>
  <c r="S62" i="42"/>
  <c r="P61" i="42"/>
  <c r="R74" i="42"/>
  <c r="R61" i="42"/>
  <c r="S61" i="42"/>
  <c r="Q61" i="42"/>
  <c r="S78" i="42"/>
  <c r="S74" i="42"/>
  <c r="Q74" i="42"/>
  <c r="P80" i="42"/>
  <c r="R53" i="42"/>
  <c r="Q80" i="42"/>
  <c r="S80" i="42"/>
  <c r="R80" i="42"/>
  <c r="R78" i="42"/>
  <c r="P78" i="42"/>
  <c r="P74" i="42"/>
  <c r="P53" i="42"/>
  <c r="S53" i="42"/>
  <c r="Q53" i="42"/>
  <c r="P47" i="42"/>
  <c r="Q40" i="42"/>
  <c r="S47" i="42"/>
  <c r="R47" i="42"/>
  <c r="Q47" i="42"/>
  <c r="R83" i="42"/>
  <c r="S40" i="42"/>
  <c r="R40" i="42"/>
  <c r="P40" i="42"/>
  <c r="P60" i="42"/>
  <c r="Q83" i="42"/>
  <c r="S83" i="42"/>
  <c r="P83" i="42"/>
  <c r="Q60" i="42"/>
  <c r="S60" i="42"/>
  <c r="R60" i="42"/>
  <c r="I73" i="42"/>
  <c r="K73" i="42"/>
  <c r="M73" i="42"/>
  <c r="O73" i="42"/>
  <c r="I39" i="42"/>
  <c r="K39" i="42"/>
  <c r="M39" i="42"/>
  <c r="O39" i="42"/>
  <c r="I52" i="42"/>
  <c r="K52" i="42"/>
  <c r="M52" i="42"/>
  <c r="O52" i="42"/>
  <c r="I38" i="42"/>
  <c r="K38" i="42"/>
  <c r="M38" i="42"/>
  <c r="O38" i="42"/>
  <c r="I37" i="42"/>
  <c r="K37" i="42"/>
  <c r="M37" i="42"/>
  <c r="O37" i="42"/>
  <c r="I51" i="42"/>
  <c r="K51" i="42"/>
  <c r="M51" i="42"/>
  <c r="O51" i="42"/>
  <c r="I50" i="42"/>
  <c r="K50" i="42"/>
  <c r="M50" i="42"/>
  <c r="O50" i="42"/>
  <c r="I13" i="42"/>
  <c r="K13" i="42"/>
  <c r="M13" i="42"/>
  <c r="O13" i="42"/>
  <c r="I64" i="42"/>
  <c r="K64" i="42"/>
  <c r="M64" i="42"/>
  <c r="O64" i="42"/>
  <c r="I59" i="42"/>
  <c r="K59" i="42"/>
  <c r="M59" i="42"/>
  <c r="O59" i="42"/>
  <c r="I49" i="42"/>
  <c r="K49" i="42"/>
  <c r="M49" i="42"/>
  <c r="O49" i="42"/>
  <c r="I31" i="42"/>
  <c r="K31" i="42"/>
  <c r="M31" i="42"/>
  <c r="O31" i="42"/>
  <c r="Q39" i="42" l="1"/>
  <c r="R39" i="42"/>
  <c r="Q73" i="42"/>
  <c r="P73" i="42"/>
  <c r="P39" i="42"/>
  <c r="P52" i="42"/>
  <c r="S73" i="42"/>
  <c r="R73" i="42"/>
  <c r="Q38" i="42"/>
  <c r="S39" i="42"/>
  <c r="R52" i="42"/>
  <c r="S52" i="42"/>
  <c r="Q52" i="42"/>
  <c r="P38" i="42"/>
  <c r="S38" i="42"/>
  <c r="R38" i="42"/>
  <c r="R51" i="42"/>
  <c r="R37" i="42"/>
  <c r="S37" i="42"/>
  <c r="P37" i="42"/>
  <c r="Q37" i="42"/>
  <c r="Q51" i="42"/>
  <c r="S51" i="42"/>
  <c r="P51" i="42"/>
  <c r="R50" i="42"/>
  <c r="R13" i="42"/>
  <c r="P31" i="42"/>
  <c r="P50" i="42"/>
  <c r="P49" i="42"/>
  <c r="Q50" i="42"/>
  <c r="S50" i="42"/>
  <c r="Q13" i="42"/>
  <c r="S13" i="42"/>
  <c r="P13" i="42"/>
  <c r="R64" i="42"/>
  <c r="P64" i="42"/>
  <c r="P59" i="42"/>
  <c r="S64" i="42"/>
  <c r="Q64" i="42"/>
  <c r="R59" i="42"/>
  <c r="Q59" i="42"/>
  <c r="Q49" i="42"/>
  <c r="R49" i="42"/>
  <c r="S59" i="42"/>
  <c r="S49" i="42"/>
  <c r="Q31" i="42"/>
  <c r="R31" i="42"/>
  <c r="S31" i="42"/>
  <c r="I26" i="42"/>
  <c r="K26" i="42"/>
  <c r="M26" i="42"/>
  <c r="O26" i="42"/>
  <c r="I72" i="42"/>
  <c r="K72" i="42"/>
  <c r="M72" i="42"/>
  <c r="O72" i="42"/>
  <c r="I33" i="42"/>
  <c r="K33" i="42"/>
  <c r="M33" i="42"/>
  <c r="O33" i="42"/>
  <c r="I48" i="42"/>
  <c r="I58" i="42"/>
  <c r="I16" i="42"/>
  <c r="I66" i="42"/>
  <c r="I27" i="42"/>
  <c r="I24" i="42"/>
  <c r="I76" i="42"/>
  <c r="I28" i="42"/>
  <c r="I79" i="42"/>
  <c r="I29" i="42"/>
  <c r="I82" i="42"/>
  <c r="K48" i="42"/>
  <c r="K58" i="42"/>
  <c r="K16" i="42"/>
  <c r="K66" i="42"/>
  <c r="K27" i="42"/>
  <c r="K24" i="42"/>
  <c r="K76" i="42"/>
  <c r="K28" i="42"/>
  <c r="K79" i="42"/>
  <c r="K29" i="42"/>
  <c r="K82" i="42"/>
  <c r="M48" i="42"/>
  <c r="M58" i="42"/>
  <c r="M16" i="42"/>
  <c r="M66" i="42"/>
  <c r="M27" i="42"/>
  <c r="M24" i="42"/>
  <c r="M76" i="42"/>
  <c r="M28" i="42"/>
  <c r="M79" i="42"/>
  <c r="M29" i="42"/>
  <c r="M82" i="42"/>
  <c r="O48" i="42"/>
  <c r="O58" i="42"/>
  <c r="O16" i="42"/>
  <c r="O66" i="42"/>
  <c r="O27" i="42"/>
  <c r="O24" i="42"/>
  <c r="O76" i="42"/>
  <c r="O28" i="42"/>
  <c r="O79" i="42"/>
  <c r="O29" i="42"/>
  <c r="O82" i="42"/>
  <c r="I12" i="42"/>
  <c r="I35" i="42"/>
  <c r="I42" i="42"/>
  <c r="I22" i="42"/>
  <c r="I68" i="42"/>
  <c r="I71" i="42"/>
  <c r="I43" i="42"/>
  <c r="I77" i="42"/>
  <c r="K12" i="42"/>
  <c r="K35" i="42"/>
  <c r="K42" i="42"/>
  <c r="K22" i="42"/>
  <c r="K68" i="42"/>
  <c r="K71" i="42"/>
  <c r="K43" i="42"/>
  <c r="K77" i="42"/>
  <c r="M12" i="42"/>
  <c r="M35" i="42"/>
  <c r="M42" i="42"/>
  <c r="M22" i="42"/>
  <c r="M68" i="42"/>
  <c r="M71" i="42"/>
  <c r="M43" i="42"/>
  <c r="M77" i="42"/>
  <c r="O12" i="42"/>
  <c r="O35" i="42"/>
  <c r="O42" i="42"/>
  <c r="O22" i="42"/>
  <c r="O68" i="42"/>
  <c r="O71" i="42"/>
  <c r="O43" i="42"/>
  <c r="O77" i="42"/>
  <c r="P77" i="42" s="1"/>
  <c r="I15" i="42"/>
  <c r="I18" i="42"/>
  <c r="K15" i="42"/>
  <c r="K18" i="42"/>
  <c r="M15" i="42"/>
  <c r="M18" i="42"/>
  <c r="O15" i="42"/>
  <c r="O18" i="42"/>
  <c r="O30" i="42"/>
  <c r="O23" i="42"/>
  <c r="O6" i="42"/>
  <c r="O4" i="42"/>
  <c r="O14" i="42"/>
  <c r="O41" i="42"/>
  <c r="O7" i="42"/>
  <c r="O25" i="42"/>
  <c r="O69" i="42"/>
  <c r="O21" i="42"/>
  <c r="O67" i="42"/>
  <c r="O70" i="42"/>
  <c r="O75" i="42"/>
  <c r="O8" i="42"/>
  <c r="O44" i="42"/>
  <c r="O81" i="42"/>
  <c r="O9" i="42"/>
  <c r="O55" i="42"/>
  <c r="O45" i="42"/>
  <c r="O46" i="42"/>
  <c r="O10" i="42"/>
  <c r="O3" i="42"/>
  <c r="O20" i="42"/>
  <c r="O34" i="42"/>
  <c r="O65" i="42"/>
  <c r="O32" i="42"/>
  <c r="O11" i="42"/>
  <c r="O56" i="42"/>
  <c r="O17" i="42"/>
  <c r="O19" i="42"/>
  <c r="O57" i="42"/>
  <c r="O5" i="42"/>
  <c r="O36" i="42"/>
  <c r="O63" i="42"/>
  <c r="M30" i="42"/>
  <c r="M23" i="42"/>
  <c r="M6" i="42"/>
  <c r="M4" i="42"/>
  <c r="M14" i="42"/>
  <c r="M41" i="42"/>
  <c r="M7" i="42"/>
  <c r="M25" i="42"/>
  <c r="M69" i="42"/>
  <c r="M21" i="42"/>
  <c r="M67" i="42"/>
  <c r="M70" i="42"/>
  <c r="M75" i="42"/>
  <c r="M8" i="42"/>
  <c r="M44" i="42"/>
  <c r="M81" i="42"/>
  <c r="M9" i="42"/>
  <c r="M55" i="42"/>
  <c r="M45" i="42"/>
  <c r="M46" i="42"/>
  <c r="M10" i="42"/>
  <c r="M3" i="42"/>
  <c r="M20" i="42"/>
  <c r="M34" i="42"/>
  <c r="M65" i="42"/>
  <c r="M32" i="42"/>
  <c r="M11" i="42"/>
  <c r="M56" i="42"/>
  <c r="M17" i="42"/>
  <c r="M19" i="42"/>
  <c r="M57" i="42"/>
  <c r="M5" i="42"/>
  <c r="M36" i="42"/>
  <c r="M63" i="42"/>
  <c r="K30" i="42"/>
  <c r="K23" i="42"/>
  <c r="K6" i="42"/>
  <c r="K4" i="42"/>
  <c r="K14" i="42"/>
  <c r="K41" i="42"/>
  <c r="K7" i="42"/>
  <c r="K25" i="42"/>
  <c r="K69" i="42"/>
  <c r="K21" i="42"/>
  <c r="K67" i="42"/>
  <c r="K70" i="42"/>
  <c r="K75" i="42"/>
  <c r="K8" i="42"/>
  <c r="K44" i="42"/>
  <c r="K81" i="42"/>
  <c r="K9" i="42"/>
  <c r="K55" i="42"/>
  <c r="K45" i="42"/>
  <c r="K46" i="42"/>
  <c r="K10" i="42"/>
  <c r="K3" i="42"/>
  <c r="K20" i="42"/>
  <c r="K34" i="42"/>
  <c r="K65" i="42"/>
  <c r="K32" i="42"/>
  <c r="K11" i="42"/>
  <c r="K56" i="42"/>
  <c r="K17" i="42"/>
  <c r="K19" i="42"/>
  <c r="K57" i="42"/>
  <c r="K5" i="42"/>
  <c r="K36" i="42"/>
  <c r="K63" i="42"/>
  <c r="I30" i="42"/>
  <c r="I23" i="42"/>
  <c r="I6" i="42"/>
  <c r="I4" i="42"/>
  <c r="I14" i="42"/>
  <c r="I41" i="42"/>
  <c r="I7" i="42"/>
  <c r="I25" i="42"/>
  <c r="I69" i="42"/>
  <c r="I21" i="42"/>
  <c r="I67" i="42"/>
  <c r="I70" i="42"/>
  <c r="I75" i="42"/>
  <c r="I8" i="42"/>
  <c r="I44" i="42"/>
  <c r="I81" i="42"/>
  <c r="I9" i="42"/>
  <c r="I55" i="42"/>
  <c r="I45" i="42"/>
  <c r="I46" i="42"/>
  <c r="I10" i="42"/>
  <c r="I3" i="42"/>
  <c r="I20" i="42"/>
  <c r="I34" i="42"/>
  <c r="I65" i="42"/>
  <c r="I32" i="42"/>
  <c r="I11" i="42"/>
  <c r="I56" i="42"/>
  <c r="I17" i="42"/>
  <c r="I19" i="42"/>
  <c r="I57" i="42"/>
  <c r="I5" i="42"/>
  <c r="I36" i="42"/>
  <c r="I63" i="42"/>
  <c r="Q68" i="42" l="1"/>
  <c r="P26" i="42"/>
  <c r="S26" i="42"/>
  <c r="P82" i="42"/>
  <c r="P16" i="42"/>
  <c r="Q26" i="42"/>
  <c r="P72" i="42"/>
  <c r="Q66" i="42"/>
  <c r="R26" i="42"/>
  <c r="Q79" i="42"/>
  <c r="Q48" i="42"/>
  <c r="S43" i="42"/>
  <c r="Q16" i="42"/>
  <c r="Q72" i="42"/>
  <c r="S72" i="42"/>
  <c r="R72" i="42"/>
  <c r="Q22" i="42"/>
  <c r="R79" i="42"/>
  <c r="S48" i="42"/>
  <c r="P24" i="42"/>
  <c r="P48" i="42"/>
  <c r="R16" i="42"/>
  <c r="R76" i="42"/>
  <c r="Q29" i="42"/>
  <c r="Q58" i="42"/>
  <c r="P27" i="42"/>
  <c r="P28" i="42"/>
  <c r="P68" i="42"/>
  <c r="R68" i="42"/>
  <c r="P33" i="42"/>
  <c r="S33" i="42"/>
  <c r="R33" i="42"/>
  <c r="Q33" i="42"/>
  <c r="Q82" i="42"/>
  <c r="S82" i="42"/>
  <c r="P79" i="42"/>
  <c r="S79" i="42"/>
  <c r="S24" i="42"/>
  <c r="P66" i="42"/>
  <c r="S66" i="42"/>
  <c r="R66" i="42"/>
  <c r="S16" i="42"/>
  <c r="R48" i="42"/>
  <c r="R22" i="42"/>
  <c r="Q24" i="42"/>
  <c r="R28" i="42"/>
  <c r="R24" i="42"/>
  <c r="S28" i="42"/>
  <c r="R82" i="42"/>
  <c r="Q43" i="42"/>
  <c r="S29" i="42"/>
  <c r="S58" i="42"/>
  <c r="R27" i="42"/>
  <c r="Q28" i="42"/>
  <c r="Q77" i="42"/>
  <c r="S68" i="42"/>
  <c r="R71" i="42"/>
  <c r="Q76" i="42"/>
  <c r="P29" i="42"/>
  <c r="P58" i="42"/>
  <c r="P22" i="42"/>
  <c r="S76" i="42"/>
  <c r="R29" i="42"/>
  <c r="R58" i="42"/>
  <c r="Q27" i="42"/>
  <c r="P42" i="42"/>
  <c r="P76" i="42"/>
  <c r="Q18" i="42"/>
  <c r="Q35" i="42"/>
  <c r="S27" i="42"/>
  <c r="S12" i="42"/>
  <c r="R43" i="42"/>
  <c r="P43" i="42"/>
  <c r="S71" i="42"/>
  <c r="Q71" i="42"/>
  <c r="P71" i="42"/>
  <c r="S22" i="42"/>
  <c r="R42" i="42"/>
  <c r="S42" i="42"/>
  <c r="Q42" i="42"/>
  <c r="S35" i="42"/>
  <c r="P35" i="42"/>
  <c r="R35" i="42"/>
  <c r="P12" i="42"/>
  <c r="Q12" i="42"/>
  <c r="R12" i="42"/>
  <c r="S77" i="42"/>
  <c r="R77" i="42"/>
  <c r="R18" i="42"/>
  <c r="P18" i="42"/>
  <c r="S18" i="42"/>
  <c r="Q15" i="42"/>
  <c r="S15" i="42"/>
  <c r="P15" i="42"/>
  <c r="R15" i="42"/>
  <c r="S36" i="42"/>
  <c r="R36" i="42"/>
  <c r="Q36" i="42"/>
  <c r="P36" i="42"/>
  <c r="S65" i="42"/>
  <c r="R65" i="42"/>
  <c r="Q65" i="42"/>
  <c r="P65" i="42"/>
  <c r="S9" i="42"/>
  <c r="R9" i="42"/>
  <c r="Q9" i="42"/>
  <c r="P9" i="42"/>
  <c r="S69" i="42"/>
  <c r="R69" i="42"/>
  <c r="Q69" i="42"/>
  <c r="P69" i="42"/>
  <c r="S23" i="42"/>
  <c r="Q23" i="42"/>
  <c r="R23" i="42"/>
  <c r="P23" i="42"/>
  <c r="S5" i="42"/>
  <c r="R5" i="42"/>
  <c r="Q5" i="42"/>
  <c r="P5" i="42"/>
  <c r="S34" i="42"/>
  <c r="R34" i="42"/>
  <c r="Q34" i="42"/>
  <c r="P34" i="42"/>
  <c r="S67" i="42"/>
  <c r="R67" i="42"/>
  <c r="Q67" i="42"/>
  <c r="P67" i="42"/>
  <c r="S25" i="42"/>
  <c r="R25" i="42"/>
  <c r="Q25" i="42"/>
  <c r="P25" i="42"/>
  <c r="S57" i="42"/>
  <c r="R57" i="42"/>
  <c r="Q57" i="42"/>
  <c r="P57" i="42"/>
  <c r="S20" i="42"/>
  <c r="R20" i="42"/>
  <c r="Q20" i="42"/>
  <c r="P20" i="42"/>
  <c r="S81" i="42"/>
  <c r="R81" i="42"/>
  <c r="Q81" i="42"/>
  <c r="P81" i="42"/>
  <c r="S7" i="42"/>
  <c r="R7" i="42"/>
  <c r="Q7" i="42"/>
  <c r="P7" i="42"/>
  <c r="S30" i="42"/>
  <c r="R30" i="42"/>
  <c r="P30" i="42"/>
  <c r="Q30" i="42"/>
  <c r="S19" i="42"/>
  <c r="R19" i="42"/>
  <c r="Q19" i="42"/>
  <c r="P19" i="42"/>
  <c r="S3" i="42"/>
  <c r="R3" i="42"/>
  <c r="Q3" i="42"/>
  <c r="P3" i="42"/>
  <c r="S44" i="42"/>
  <c r="R44" i="42"/>
  <c r="Q44" i="42"/>
  <c r="P44" i="42"/>
  <c r="S41" i="42"/>
  <c r="R41" i="42"/>
  <c r="Q41" i="42"/>
  <c r="P41" i="42"/>
  <c r="S17" i="42"/>
  <c r="R17" i="42"/>
  <c r="Q17" i="42"/>
  <c r="P17" i="42"/>
  <c r="S10" i="42"/>
  <c r="R10" i="42"/>
  <c r="Q10" i="42"/>
  <c r="P10" i="42"/>
  <c r="S8" i="42"/>
  <c r="R8" i="42"/>
  <c r="Q8" i="42"/>
  <c r="P8" i="42"/>
  <c r="S21" i="42"/>
  <c r="R21" i="42"/>
  <c r="Q21" i="42"/>
  <c r="P21" i="42"/>
  <c r="S14" i="42"/>
  <c r="R14" i="42"/>
  <c r="Q14" i="42"/>
  <c r="P14" i="42"/>
  <c r="S56" i="42"/>
  <c r="R56" i="42"/>
  <c r="Q56" i="42"/>
  <c r="P56" i="42"/>
  <c r="S46" i="42"/>
  <c r="R46" i="42"/>
  <c r="Q46" i="42"/>
  <c r="P46" i="42"/>
  <c r="S4" i="42"/>
  <c r="R4" i="42"/>
  <c r="Q4" i="42"/>
  <c r="P4" i="42"/>
  <c r="S11" i="42"/>
  <c r="R11" i="42"/>
  <c r="P11" i="42"/>
  <c r="Q11" i="42"/>
  <c r="S45" i="42"/>
  <c r="R45" i="42"/>
  <c r="P45" i="42"/>
  <c r="Q45" i="42"/>
  <c r="S75" i="42"/>
  <c r="R75" i="42"/>
  <c r="P75" i="42"/>
  <c r="Q75" i="42"/>
  <c r="S6" i="42"/>
  <c r="R6" i="42"/>
  <c r="P6" i="42"/>
  <c r="Q6" i="42"/>
  <c r="S63" i="42"/>
  <c r="R63" i="42"/>
  <c r="Q63" i="42"/>
  <c r="P63" i="42"/>
  <c r="S32" i="42"/>
  <c r="R32" i="42"/>
  <c r="Q32" i="42"/>
  <c r="P32" i="42"/>
  <c r="S55" i="42"/>
  <c r="R55" i="42"/>
  <c r="Q55" i="42"/>
  <c r="P55" i="42"/>
  <c r="S70" i="42"/>
  <c r="R70" i="42"/>
  <c r="Q70" i="42"/>
  <c r="P70" i="4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F9CB5C3-EE25-4D7E-8BCC-220DCCFBA3AD}" keepAlive="1" name="Consulta - Page001" description="Conexión a la consulta 'Page001' en el libro." type="5" refreshedVersion="8" background="1" saveData="1">
    <dbPr connection="Provider=Microsoft.Mashup.OleDb.1;Data Source=$Workbook$;Location=Page001;Extended Properties=&quot;&quot;" command="SELECT * FROM [Page001]"/>
  </connection>
  <connection id="2" xr16:uid="{92C960FD-BB62-453A-A10A-8D3BC17B07E1}" keepAlive="1" name="Consulta - Page001 (2)" description="Conexión a la consulta 'Page001 (2)' en el libro." type="5" refreshedVersion="8" background="1" saveData="1">
    <dbPr connection="Provider=Microsoft.Mashup.OleDb.1;Data Source=$Workbook$;Location=&quot;Page001 (2)&quot;;Extended Properties=&quot;&quot;" command="SELECT * FROM [Page001 (2)]"/>
  </connection>
  <connection id="3" xr16:uid="{26DB0C3D-4197-40C4-A447-736381B52168}" keepAlive="1" name="Consulta - Page001 (3)" description="Conexión a la consulta 'Page001 (3)' en el libro." type="5" refreshedVersion="8" background="1" saveData="1">
    <dbPr connection="Provider=Microsoft.Mashup.OleDb.1;Data Source=$Workbook$;Location=&quot;Page001 (3)&quot;;Extended Properties=&quot;&quot;" command="SELECT * FROM [Page001 (3)]"/>
  </connection>
  <connection id="4" xr16:uid="{D0D85AC3-0A05-4CE1-BE26-9D5A76C38B04}" keepAlive="1" name="Consulta - Page001 (4)" description="Conexión a la consulta 'Page001 (4)' en el libro." type="5" refreshedVersion="8" background="1" saveData="1">
    <dbPr connection="Provider=Microsoft.Mashup.OleDb.1;Data Source=$Workbook$;Location=&quot;Page001 (4)&quot;;Extended Properties=&quot;&quot;" command="SELECT * FROM [Page001 (4)]"/>
  </connection>
  <connection id="5" xr16:uid="{3D99F41C-74C9-4279-9F06-61F0C694C961}" keepAlive="1" name="Consulta - Page001 (5)" description="Conexión a la consulta 'Page001 (5)' en el libro." type="5" refreshedVersion="8" background="1" saveData="1">
    <dbPr connection="Provider=Microsoft.Mashup.OleDb.1;Data Source=$Workbook$;Location=&quot;Page001 (5)&quot;;Extended Properties=&quot;&quot;" command="SELECT * FROM [Page001 (5)]"/>
  </connection>
  <connection id="6" xr16:uid="{5A974F77-7D76-44A5-8B89-9B0328AF22FF}" keepAlive="1" name="Consulta - Page001 (6)" description="Conexión a la consulta 'Page001 (6)' en el libro." type="5" refreshedVersion="8" background="1" saveData="1">
    <dbPr connection="Provider=Microsoft.Mashup.OleDb.1;Data Source=$Workbook$;Location=&quot;Page001 (6)&quot;;Extended Properties=&quot;&quot;" command="SELECT * FROM [Page001 (6)]"/>
  </connection>
  <connection id="7" xr16:uid="{7DCD3DCA-60CA-4DFE-8C44-EE73240230B5}" keepAlive="1" name="Consulta - Page001 (7)" description="Conexión a la consulta 'Page001 (7)' en el libro." type="5" refreshedVersion="8" background="1" saveData="1">
    <dbPr connection="Provider=Microsoft.Mashup.OleDb.1;Data Source=$Workbook$;Location=&quot;Page001 (7)&quot;;Extended Properties=&quot;&quot;" command="SELECT * FROM [Page001 (7)]"/>
  </connection>
  <connection id="8" xr16:uid="{7DAB3533-8A63-4A4F-A40C-2F60174E2D89}" keepAlive="1" name="Consulta - Table001 (Page 1)" description="Conexión a la consulta 'Table001 (Page 1)' en el libro." type="5" refreshedVersion="0" background="1">
    <dbPr connection="Provider=Microsoft.Mashup.OleDb.1;Data Source=$Workbook$;Location=&quot;Table001 (Page 1)&quot;;Extended Properties=&quot;&quot;" command="SELECT * FROM [Table001 (Page 1)]"/>
  </connection>
  <connection id="9" xr16:uid="{6C31730F-D361-47C7-BCB0-BA5CD7216E0D}" keepAlive="1" name="Consulta - Table002 (Page 1)" description="Conexión a la consulta 'Table002 (Page 1)' en el libro." type="5" refreshedVersion="0" background="1">
    <dbPr connection="Provider=Microsoft.Mashup.OleDb.1;Data Source=$Workbook$;Location=&quot;Table002 (Page 1)&quot;;Extended Properties=&quot;&quot;" command="SELECT * FROM [Table002 (Page 1)]"/>
  </connection>
</connections>
</file>

<file path=xl/sharedStrings.xml><?xml version="1.0" encoding="utf-8"?>
<sst xmlns="http://schemas.openxmlformats.org/spreadsheetml/2006/main" count="411" uniqueCount="209">
  <si>
    <t>Categoria</t>
  </si>
  <si>
    <t>Posición</t>
  </si>
  <si>
    <t>Puntaje</t>
  </si>
  <si>
    <t>Menores B 12-13</t>
  </si>
  <si>
    <t>Menores A 14-15</t>
  </si>
  <si>
    <t>Junior A</t>
  </si>
  <si>
    <t>B-25-29</t>
  </si>
  <si>
    <t>Género</t>
  </si>
  <si>
    <t>Femenino</t>
  </si>
  <si>
    <t>Apellido Paterno</t>
  </si>
  <si>
    <t>Apellido Materno</t>
  </si>
  <si>
    <t>Club</t>
  </si>
  <si>
    <t>Contreras</t>
  </si>
  <si>
    <t>Muñoz</t>
  </si>
  <si>
    <t>Camila</t>
  </si>
  <si>
    <t>Palma</t>
  </si>
  <si>
    <t>Tapia</t>
  </si>
  <si>
    <t>Bravo</t>
  </si>
  <si>
    <t>Rojas</t>
  </si>
  <si>
    <t>Martinez</t>
  </si>
  <si>
    <t>Ruiz</t>
  </si>
  <si>
    <t>Ferrada</t>
  </si>
  <si>
    <t>Otárola</t>
  </si>
  <si>
    <t>Daniela</t>
  </si>
  <si>
    <t>Riquelme</t>
  </si>
  <si>
    <t>Alvarez</t>
  </si>
  <si>
    <t>Baeza</t>
  </si>
  <si>
    <t>Vidal</t>
  </si>
  <si>
    <t>Salas</t>
  </si>
  <si>
    <t>Pereira</t>
  </si>
  <si>
    <t>Gómez</t>
  </si>
  <si>
    <t>Catalina</t>
  </si>
  <si>
    <t>Isabel</t>
  </si>
  <si>
    <t>Emilia</t>
  </si>
  <si>
    <t>Bustos</t>
  </si>
  <si>
    <t>Arroyo</t>
  </si>
  <si>
    <t>Urrutia</t>
  </si>
  <si>
    <t>Rivera</t>
  </si>
  <si>
    <t>Gajardo</t>
  </si>
  <si>
    <t>Espinoza</t>
  </si>
  <si>
    <t>Ortega</t>
  </si>
  <si>
    <t>Quintana</t>
  </si>
  <si>
    <t>Orrico</t>
  </si>
  <si>
    <t>Opazo</t>
  </si>
  <si>
    <t>Guzmán</t>
  </si>
  <si>
    <t>Fredes</t>
  </si>
  <si>
    <t>Maite</t>
  </si>
  <si>
    <t>Sara</t>
  </si>
  <si>
    <t>Amaya</t>
  </si>
  <si>
    <t>Matilde Josefa Paz</t>
  </si>
  <si>
    <t>Magdalena Paz</t>
  </si>
  <si>
    <t>Amanda</t>
  </si>
  <si>
    <t>Chamorro</t>
  </si>
  <si>
    <t>Georgudis</t>
  </si>
  <si>
    <t>Apablaza</t>
  </si>
  <si>
    <t>Turner</t>
  </si>
  <si>
    <t>A-20-24</t>
  </si>
  <si>
    <t>Balmaceda</t>
  </si>
  <si>
    <t>Nombre</t>
  </si>
  <si>
    <t>Coilla</t>
  </si>
  <si>
    <t>Lorca</t>
  </si>
  <si>
    <t>Rangel</t>
  </si>
  <si>
    <t>C-30-34</t>
  </si>
  <si>
    <t>D-35-39</t>
  </si>
  <si>
    <t>G-50-54</t>
  </si>
  <si>
    <t>F-45-49</t>
  </si>
  <si>
    <t>Duatlón HP RACE</t>
  </si>
  <si>
    <t>María Jesús</t>
  </si>
  <si>
    <t>Beatriz Antonia</t>
  </si>
  <si>
    <t>Martina</t>
  </si>
  <si>
    <t>Oyaneder</t>
  </si>
  <si>
    <t>Baez</t>
  </si>
  <si>
    <t>Cifuentes</t>
  </si>
  <si>
    <t>Bengoechea</t>
  </si>
  <si>
    <t>Lucia</t>
  </si>
  <si>
    <t>Matilda</t>
  </si>
  <si>
    <t>Isabela</t>
  </si>
  <si>
    <t>Duhalde</t>
  </si>
  <si>
    <t>Monserrat</t>
  </si>
  <si>
    <t>Rocío</t>
  </si>
  <si>
    <t>Dunlop</t>
  </si>
  <si>
    <t>San Miguel</t>
  </si>
  <si>
    <t>Sofia</t>
  </si>
  <si>
    <t>Lutjens</t>
  </si>
  <si>
    <t>Nicole</t>
  </si>
  <si>
    <t>Echeverria</t>
  </si>
  <si>
    <t>Alejandra</t>
  </si>
  <si>
    <t>Adriana Carolina</t>
  </si>
  <si>
    <t>Francisca</t>
  </si>
  <si>
    <t>Antonella</t>
  </si>
  <si>
    <t>Veronica</t>
  </si>
  <si>
    <t>Valentina Paola</t>
  </si>
  <si>
    <t>Giuliana</t>
  </si>
  <si>
    <t>Amparo Paz</t>
  </si>
  <si>
    <t>Mariela</t>
  </si>
  <si>
    <t>Maria Liliana</t>
  </si>
  <si>
    <t>Carolina Del Carmen</t>
  </si>
  <si>
    <t>Maria Isabel</t>
  </si>
  <si>
    <t>Albornoz</t>
  </si>
  <si>
    <t>Gutiérrez</t>
  </si>
  <si>
    <t>Batista</t>
  </si>
  <si>
    <t>Robayo</t>
  </si>
  <si>
    <t>Friz</t>
  </si>
  <si>
    <t>Heitmann</t>
  </si>
  <si>
    <t>Rios</t>
  </si>
  <si>
    <t>Cabaña</t>
  </si>
  <si>
    <t>Carrion</t>
  </si>
  <si>
    <t>Pozu</t>
  </si>
  <si>
    <t>Maturana</t>
  </si>
  <si>
    <t>N°</t>
  </si>
  <si>
    <t>Posición2</t>
  </si>
  <si>
    <t>Puntaje3</t>
  </si>
  <si>
    <t>Posición4</t>
  </si>
  <si>
    <t>Puntaje2</t>
  </si>
  <si>
    <t>Posición3</t>
  </si>
  <si>
    <t>Puntaje4</t>
  </si>
  <si>
    <t>Puntaje Total</t>
  </si>
  <si>
    <t>Puntaje 3 mejores carreras</t>
  </si>
  <si>
    <t>Puntaje 4 mejores carreras</t>
  </si>
  <si>
    <t>Cantidad de competencias</t>
  </si>
  <si>
    <t>Ema</t>
  </si>
  <si>
    <t>Elena</t>
  </si>
  <si>
    <t>Pascuala Ignacia</t>
  </si>
  <si>
    <t>Halasa</t>
  </si>
  <si>
    <t>Ulloa</t>
  </si>
  <si>
    <t>Gascon</t>
  </si>
  <si>
    <t>Valenzuela</t>
  </si>
  <si>
    <t>Menores C 10-11</t>
  </si>
  <si>
    <t>Duatlón HP RACE 2da Fecha</t>
  </si>
  <si>
    <t>Rosario Paz</t>
  </si>
  <si>
    <t>Amparo Francisca</t>
  </si>
  <si>
    <t>Eloísa</t>
  </si>
  <si>
    <t>Montserrat</t>
  </si>
  <si>
    <t>Filippa</t>
  </si>
  <si>
    <t>Alessandra</t>
  </si>
  <si>
    <t>Abugattas</t>
  </si>
  <si>
    <t>Davis</t>
  </si>
  <si>
    <t>Sandoval</t>
  </si>
  <si>
    <t>Buendia</t>
  </si>
  <si>
    <t>Dighero</t>
  </si>
  <si>
    <t>Pastene</t>
  </si>
  <si>
    <t>Garcia</t>
  </si>
  <si>
    <t>Amanda Sofía</t>
  </si>
  <si>
    <t>Noelia</t>
  </si>
  <si>
    <t>Laura</t>
  </si>
  <si>
    <t>Florencia</t>
  </si>
  <si>
    <t>Magdalena</t>
  </si>
  <si>
    <t>Josefina</t>
  </si>
  <si>
    <t>Martina Florencia</t>
  </si>
  <si>
    <t>De la Vega</t>
  </si>
  <si>
    <t>Yañez</t>
  </si>
  <si>
    <t>Maldonado</t>
  </si>
  <si>
    <t>Barahona</t>
  </si>
  <si>
    <t>Salinas</t>
  </si>
  <si>
    <t>Aguilera</t>
  </si>
  <si>
    <t>Figueroa</t>
  </si>
  <si>
    <t>Ríos</t>
  </si>
  <si>
    <t>Sepúlveda</t>
  </si>
  <si>
    <t>Toro</t>
  </si>
  <si>
    <t>Cristal Anthonella</t>
  </si>
  <si>
    <t>Olmos</t>
  </si>
  <si>
    <t>Urbina</t>
  </si>
  <si>
    <t>Constanza</t>
  </si>
  <si>
    <t>López</t>
  </si>
  <si>
    <t>Ramírez</t>
  </si>
  <si>
    <t>Piera</t>
  </si>
  <si>
    <t>Charnay</t>
  </si>
  <si>
    <t>Duran</t>
  </si>
  <si>
    <t>Antonia</t>
  </si>
  <si>
    <t>Daza</t>
  </si>
  <si>
    <t>Pia</t>
  </si>
  <si>
    <t>Araya</t>
  </si>
  <si>
    <t>Veas</t>
  </si>
  <si>
    <t>Corvalan</t>
  </si>
  <si>
    <t>H-55-59</t>
  </si>
  <si>
    <t>Duatlón HP RACE 3ra Fecha</t>
  </si>
  <si>
    <t>N</t>
  </si>
  <si>
    <t>Cabezas</t>
  </si>
  <si>
    <t>Ovalle</t>
  </si>
  <si>
    <t>Mayol</t>
  </si>
  <si>
    <t>Fuchslocher</t>
  </si>
  <si>
    <t>Sobarzo</t>
  </si>
  <si>
    <t>Julieta</t>
  </si>
  <si>
    <t>Waltemath</t>
  </si>
  <si>
    <t>Olivares</t>
  </si>
  <si>
    <t>Jacinta</t>
  </si>
  <si>
    <t>Dabadie</t>
  </si>
  <si>
    <t>Vasquez</t>
  </si>
  <si>
    <t>Sáez</t>
  </si>
  <si>
    <t>Gatica</t>
  </si>
  <si>
    <t>Menores D 7-9</t>
  </si>
  <si>
    <t>Menores E 6-1</t>
  </si>
  <si>
    <t>Duatlón HP RACE 4ta Fecha</t>
  </si>
  <si>
    <t>Maria Victoria</t>
  </si>
  <si>
    <t>Jean Philippe</t>
  </si>
  <si>
    <t>Parra</t>
  </si>
  <si>
    <t>Vargas</t>
  </si>
  <si>
    <t>Andrea</t>
  </si>
  <si>
    <t>Araneda</t>
  </si>
  <si>
    <t>Cortez</t>
  </si>
  <si>
    <t>Dominga Inéz</t>
  </si>
  <si>
    <t>Macarena</t>
  </si>
  <si>
    <t>Kelly</t>
  </si>
  <si>
    <t>Valencia</t>
  </si>
  <si>
    <t>Cajigas</t>
  </si>
  <si>
    <t>Karla Yusmeily</t>
  </si>
  <si>
    <t>Acevedo</t>
  </si>
  <si>
    <t>Torres</t>
  </si>
  <si>
    <t>E-40-44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</si>
</sst>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191F20"/>
      <name val="Helvetica"/>
    </font>
    <font>
      <sz val="11"/>
      <color theme="1"/>
      <name val="Calibri"/>
      <family val="2"/>
      <scheme val="minor"/>
    </font>
    <font>
      <sz val="11"/>
      <color rgb="FF191F20"/>
      <name val="Helvetica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 applyNumberFormat="0" applyFill="0" applyBorder="0" applyProtection="0">
      <alignment horizontal="center" vertical="center" wrapText="1"/>
    </xf>
    <xf numFmtId="0" fontId="5" fillId="0" borderId="0"/>
    <xf numFmtId="0" fontId="6" fillId="0" borderId="0" applyNumberFormat="0" applyFill="0" applyBorder="0" applyProtection="0">
      <alignment horizontal="center" vertical="center" wrapText="1"/>
    </xf>
  </cellStyleXfs>
  <cellXfs count="9">
    <xf numFmtId="0" fontId="0" fillId="0" borderId="0" xfId="0"/>
    <xf numFmtId="0" fontId="7" fillId="0" borderId="0" xfId="0" applyFont="1"/>
    <xf numFmtId="164" fontId="7" fillId="0" borderId="0" xfId="0" applyNumberFormat="1" applyFont="1"/>
    <xf numFmtId="0" fontId="7" fillId="0" borderId="0" xfId="5" applyFont="1" applyBorder="1" applyAlignment="1"/>
    <xf numFmtId="0" fontId="8" fillId="2" borderId="1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0" borderId="0" xfId="0" applyNumberFormat="1" applyFont="1"/>
  </cellXfs>
  <cellStyles count="6">
    <cellStyle name="HeaderStyle" xfId="3" xr:uid="{93F733B8-7456-4EB5-8FD8-FD805728B2EE}"/>
    <cellStyle name="Normal" xfId="0" builtinId="0"/>
    <cellStyle name="Normal 2" xfId="1" xr:uid="{00000000-0005-0000-0000-000001000000}"/>
    <cellStyle name="Normal 3" xfId="2" xr:uid="{5CF633AC-E220-43CA-89DB-8302627F04F8}"/>
    <cellStyle name="Normal 4" xfId="4" xr:uid="{9FDFFBD7-B290-4F72-88AE-5ED5747037E6}"/>
    <cellStyle name="NormalStyle" xfId="5" xr:uid="{397874A2-7AE8-462B-B2DB-1B45A6D57D5C}"/>
  </cellStyles>
  <dxfs count="21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9FFE75EB-C90D-45CC-A25A-6645ABD42264}" name="Tabla15" displayName="Tabla15" ref="A2:S83" totalsRowShown="0" headerRowDxfId="20" dataDxfId="19">
  <autoFilter ref="A2:S83" xr:uid="{9FFE75EB-C90D-45CC-A25A-6645ABD42264}"/>
  <sortState xmlns:xlrd2="http://schemas.microsoft.com/office/spreadsheetml/2017/richdata2" ref="A3:S83">
    <sortCondition descending="1" ref="P2:P83"/>
  </sortState>
  <tableColumns count="19">
    <tableColumn id="1" xr3:uid="{380718B1-8C7D-4F42-9455-8E48242BA1CD}" name="N°" dataDxfId="18"/>
    <tableColumn id="2" xr3:uid="{36BD24FB-6606-4788-8F14-14F69CB160FA}" name="Nombre" dataDxfId="17"/>
    <tableColumn id="3" xr3:uid="{3822A29A-177C-4682-BC49-324CBA1F3BB2}" name="Apellido Paterno" dataDxfId="16"/>
    <tableColumn id="4" xr3:uid="{563BBDCA-A28C-40F8-B1A6-D8BE8F7EAB4F}" name="Apellido Materno" dataDxfId="15"/>
    <tableColumn id="5" xr3:uid="{337462E7-C063-4799-91CE-69894E38D075}" name="Género" dataDxfId="14"/>
    <tableColumn id="6" xr3:uid="{166E495E-3D01-4CA0-A025-EA059ACE6DF5}" name="Club" dataDxfId="13"/>
    <tableColumn id="7" xr3:uid="{44BCF8A5-C257-4403-AEEA-C712865E8590}" name="Categoria" dataDxfId="12"/>
    <tableColumn id="18" xr3:uid="{727D3E6A-C96B-4D7B-8BFD-9B16173C7663}" name="Posición" dataDxfId="11"/>
    <tableColumn id="19" xr3:uid="{D036C3DC-44A2-46A4-8740-063F6789D1CC}" name="Puntaje" dataDxfId="10">
      <calculatedColumnFormula>IF(Tabla15[[#This Row],[Posición]]=0,0,0.975^(Tabla15[[#This Row],[Posición]]-1)*3000)</calculatedColumnFormula>
    </tableColumn>
    <tableColumn id="9" xr3:uid="{AF13466B-5B74-407F-BE3A-92BBFB068E3F}" name="Posición2" dataDxfId="9"/>
    <tableColumn id="8" xr3:uid="{A8A92AC6-FDD8-4CC4-B0C3-28E7C6180C16}" name="Puntaje2" dataDxfId="8">
      <calculatedColumnFormula>IF(Tabla15[[#This Row],[Posición2]]=0,0,0.975^(Tabla15[[#This Row],[Posición2]]-1)*3000)</calculatedColumnFormula>
    </tableColumn>
    <tableColumn id="10" xr3:uid="{66D0D2F9-8FA4-4F94-8DB8-9B408508B654}" name="Posición3" dataDxfId="7"/>
    <tableColumn id="11" xr3:uid="{B7C2A244-79DB-4FF8-88FE-951691337F5E}" name="Puntaje3" dataDxfId="6">
      <calculatedColumnFormula>IF(Tabla15[[#This Row],[Posición3]]=0,0,0.975^(Tabla15[[#This Row],[Posición3]]-1)*3000)</calculatedColumnFormula>
    </tableColumn>
    <tableColumn id="12" xr3:uid="{1014383B-7979-4E65-A6BD-D461E72C21C7}" name="Posición4" dataDxfId="5"/>
    <tableColumn id="13" xr3:uid="{65BF6442-8F8B-44F0-8F14-E6408142F9C1}" name="Puntaje4" dataDxfId="4">
      <calculatedColumnFormula>IF(Tabla15[[#This Row],[Posición4]]=0,0,0.975^(Tabla15[[#This Row],[Posición4]]-1)*3000)</calculatedColumnFormula>
    </tableColumn>
    <tableColumn id="20" xr3:uid="{EEB230B0-D090-4791-A123-654A6CA63DDD}" name="Puntaje Total" dataDxfId="3">
      <calculatedColumnFormula>SUM(Tabla15[[#This Row],[Puntaje]],Tabla15[[#This Row],[Puntaje2]],Tabla15[[#This Row],[Puntaje3]],Tabla15[[#This Row],[Puntaje4]])</calculatedColumnFormula>
    </tableColumn>
    <tableColumn id="21" xr3:uid="{68E48AF0-0D37-4799-A63F-2F5921E67A76}" name="Puntaje 3 mejores carreras" dataDxfId="2">
      <calculatedColumnFormula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calculatedColumnFormula>
    </tableColumn>
    <tableColumn id="22" xr3:uid="{4D82A8CB-5BFF-41D7-A844-5E1F540BF512}" name="Puntaje 4 mejores carreras" dataDxfId="1">
      <calculatedColumnFormula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calculatedColumnFormula>
    </tableColumn>
    <tableColumn id="23" xr3:uid="{D741B835-4ADA-4F43-B58C-BA14D7330D0E}" name="Cantidad de competencias" dataDxfId="0">
      <calculatedColumnFormula>+COUNTA(Tabla15[[#This Row],[Posición]:[Puntaje4]])-COUNTA($H$1:$O$1)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A0879-15BD-48BC-86C4-E5BE13B416F5}">
  <dimension ref="A1:S83"/>
  <sheetViews>
    <sheetView tabSelected="1" zoomScaleNormal="100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D88" sqref="D88"/>
    </sheetView>
  </sheetViews>
  <sheetFormatPr baseColWidth="10" defaultColWidth="13.08984375" defaultRowHeight="14.5" x14ac:dyDescent="0.35"/>
  <cols>
    <col min="1" max="1" width="6.453125" style="1" customWidth="1"/>
    <col min="2" max="2" width="12.08984375" style="1" customWidth="1"/>
    <col min="3" max="3" width="15.6328125" style="1" customWidth="1"/>
    <col min="4" max="4" width="17.7265625" style="1" customWidth="1"/>
    <col min="5" max="5" width="11.54296875" style="1" bestFit="1" customWidth="1"/>
    <col min="6" max="6" width="15.54296875" style="1" bestFit="1" customWidth="1"/>
    <col min="7" max="7" width="15" style="1" bestFit="1" customWidth="1"/>
    <col min="8" max="8" width="11" style="1" bestFit="1" customWidth="1"/>
    <col min="9" max="9" width="11.81640625" style="2" bestFit="1" customWidth="1"/>
    <col min="10" max="10" width="11" style="1" bestFit="1" customWidth="1"/>
    <col min="11" max="11" width="11.81640625" style="2" bestFit="1" customWidth="1"/>
    <col min="12" max="12" width="11" style="1" bestFit="1" customWidth="1"/>
    <col min="13" max="13" width="11.81640625" style="1" bestFit="1" customWidth="1"/>
    <col min="14" max="14" width="11" style="1" bestFit="1" customWidth="1"/>
    <col min="15" max="15" width="11.81640625" style="1" bestFit="1" customWidth="1"/>
    <col min="16" max="16" width="16.6328125" style="2" bestFit="1" customWidth="1"/>
    <col min="17" max="18" width="28.08984375" style="2" bestFit="1" customWidth="1"/>
    <col min="19" max="19" width="27.6328125" style="1" bestFit="1" customWidth="1"/>
    <col min="20" max="16384" width="13.08984375" style="1"/>
  </cols>
  <sheetData>
    <row r="1" spans="1:19" s="5" customFormat="1" x14ac:dyDescent="0.35">
      <c r="A1" s="4"/>
      <c r="B1" s="4"/>
      <c r="C1" s="4"/>
      <c r="D1" s="4"/>
      <c r="E1" s="4"/>
      <c r="F1" s="4"/>
      <c r="G1" s="4"/>
      <c r="H1" s="7" t="s">
        <v>66</v>
      </c>
      <c r="I1" s="7"/>
      <c r="J1" s="7" t="s">
        <v>128</v>
      </c>
      <c r="K1" s="7"/>
      <c r="L1" s="7" t="s">
        <v>175</v>
      </c>
      <c r="M1" s="7"/>
      <c r="N1" s="7" t="s">
        <v>192</v>
      </c>
      <c r="O1" s="7"/>
      <c r="P1" s="4"/>
      <c r="Q1" s="4"/>
      <c r="R1" s="4"/>
      <c r="S1" s="4"/>
    </row>
    <row r="2" spans="1:19" s="5" customFormat="1" x14ac:dyDescent="0.35">
      <c r="A2" s="6" t="s">
        <v>109</v>
      </c>
      <c r="B2" s="6" t="s">
        <v>58</v>
      </c>
      <c r="C2" s="6" t="s">
        <v>9</v>
      </c>
      <c r="D2" s="6" t="s">
        <v>10</v>
      </c>
      <c r="E2" s="6" t="s">
        <v>7</v>
      </c>
      <c r="F2" s="6" t="s">
        <v>11</v>
      </c>
      <c r="G2" s="6" t="s">
        <v>0</v>
      </c>
      <c r="H2" s="5" t="s">
        <v>1</v>
      </c>
      <c r="I2" s="5" t="s">
        <v>2</v>
      </c>
      <c r="J2" s="5" t="s">
        <v>110</v>
      </c>
      <c r="K2" s="5" t="s">
        <v>113</v>
      </c>
      <c r="L2" s="5" t="s">
        <v>114</v>
      </c>
      <c r="M2" s="5" t="s">
        <v>111</v>
      </c>
      <c r="N2" s="5" t="s">
        <v>112</v>
      </c>
      <c r="O2" s="5" t="s">
        <v>115</v>
      </c>
      <c r="P2" s="6" t="s">
        <v>116</v>
      </c>
      <c r="Q2" s="6" t="s">
        <v>117</v>
      </c>
      <c r="R2" s="6" t="s">
        <v>118</v>
      </c>
      <c r="S2" s="6" t="s">
        <v>119</v>
      </c>
    </row>
    <row r="3" spans="1:19" x14ac:dyDescent="0.35">
      <c r="A3" s="1">
        <v>22</v>
      </c>
      <c r="B3" s="1" t="s">
        <v>91</v>
      </c>
      <c r="C3" s="1" t="s">
        <v>19</v>
      </c>
      <c r="D3" s="1" t="s">
        <v>15</v>
      </c>
      <c r="E3" s="1" t="s">
        <v>8</v>
      </c>
      <c r="G3" s="1" t="s">
        <v>62</v>
      </c>
      <c r="H3" s="1">
        <v>1</v>
      </c>
      <c r="I3" s="2">
        <f>IF(Tabla15[[#This Row],[Posición]]=0,0,0.975^(Tabla15[[#This Row],[Posición]]-1)*3000)</f>
        <v>3000</v>
      </c>
      <c r="J3" s="1">
        <v>1</v>
      </c>
      <c r="K3" s="2">
        <f>IF(Tabla15[[#This Row],[Posición2]]=0,0,0.975^(Tabla15[[#This Row],[Posición2]]-1)*3000)</f>
        <v>3000</v>
      </c>
      <c r="L3" s="1">
        <v>1</v>
      </c>
      <c r="M3" s="1">
        <f>IF(Tabla15[[#This Row],[Posición3]]=0,0,0.975^(Tabla15[[#This Row],[Posición3]]-1)*3000)</f>
        <v>3000</v>
      </c>
      <c r="N3" s="1">
        <v>1</v>
      </c>
      <c r="O3" s="1">
        <f>IF(Tabla15[[#This Row],[Posición4]]=0,0,0.975^(Tabla15[[#This Row],[Posición4]]-1)*3000)</f>
        <v>3000</v>
      </c>
      <c r="P3" s="2">
        <f>SUM(Tabla15[[#This Row],[Puntaje]],Tabla15[[#This Row],[Puntaje2]],Tabla15[[#This Row],[Puntaje3]],Tabla15[[#This Row],[Puntaje4]])</f>
        <v>12000</v>
      </c>
      <c r="Q3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9000</v>
      </c>
      <c r="R3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12000</v>
      </c>
      <c r="S3" s="1">
        <f>+COUNTA(Tabla15[[#This Row],[Posición]:[Puntaje4]])-COUNTA($H$1:$O$1)</f>
        <v>4</v>
      </c>
    </row>
    <row r="4" spans="1:19" x14ac:dyDescent="0.35">
      <c r="A4" s="1">
        <v>4</v>
      </c>
      <c r="B4" s="1" t="s">
        <v>33</v>
      </c>
      <c r="C4" s="1" t="s">
        <v>44</v>
      </c>
      <c r="D4" s="1" t="s">
        <v>30</v>
      </c>
      <c r="E4" s="1" t="s">
        <v>8</v>
      </c>
      <c r="G4" s="1" t="s">
        <v>4</v>
      </c>
      <c r="H4" s="1">
        <v>1</v>
      </c>
      <c r="I4" s="2">
        <f>IF(Tabla15[[#This Row],[Posición]]=0,0,0.975^(Tabla15[[#This Row],[Posición]]-1)*3000)</f>
        <v>3000</v>
      </c>
      <c r="J4" s="1">
        <v>1</v>
      </c>
      <c r="K4" s="2">
        <f>IF(Tabla15[[#This Row],[Posición2]]=0,0,0.975^(Tabla15[[#This Row],[Posición2]]-1)*3000)</f>
        <v>3000</v>
      </c>
      <c r="L4" s="1">
        <v>2</v>
      </c>
      <c r="M4" s="1">
        <f>IF(Tabla15[[#This Row],[Posición3]]=0,0,0.975^(Tabla15[[#This Row],[Posición3]]-1)*3000)</f>
        <v>2925</v>
      </c>
      <c r="N4" s="1">
        <v>1</v>
      </c>
      <c r="O4" s="1">
        <f>IF(Tabla15[[#This Row],[Posición4]]=0,0,0.975^(Tabla15[[#This Row],[Posición4]]-1)*3000)</f>
        <v>3000</v>
      </c>
      <c r="P4" s="2">
        <f>SUM(Tabla15[[#This Row],[Puntaje]],Tabla15[[#This Row],[Puntaje2]],Tabla15[[#This Row],[Puntaje3]],Tabla15[[#This Row],[Puntaje4]])</f>
        <v>11925</v>
      </c>
      <c r="Q4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9000</v>
      </c>
      <c r="R4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11925</v>
      </c>
      <c r="S4" s="1">
        <f>+COUNTA(Tabla15[[#This Row],[Posición]:[Puntaje4]])-COUNTA($H$1:$O$1)</f>
        <v>4</v>
      </c>
    </row>
    <row r="5" spans="1:19" x14ac:dyDescent="0.35">
      <c r="A5" s="1">
        <v>32</v>
      </c>
      <c r="B5" s="1" t="s">
        <v>97</v>
      </c>
      <c r="C5" s="1" t="s">
        <v>27</v>
      </c>
      <c r="D5" s="1" t="s">
        <v>107</v>
      </c>
      <c r="E5" s="1" t="s">
        <v>8</v>
      </c>
      <c r="G5" s="1" t="s">
        <v>65</v>
      </c>
      <c r="H5" s="1">
        <v>2</v>
      </c>
      <c r="I5" s="2">
        <f>IF(Tabla15[[#This Row],[Posición]]=0,0,0.975^(Tabla15[[#This Row],[Posición]]-1)*3000)</f>
        <v>2925</v>
      </c>
      <c r="J5" s="1">
        <v>1</v>
      </c>
      <c r="K5" s="2">
        <f>IF(Tabla15[[#This Row],[Posición2]]=0,0,0.975^(Tabla15[[#This Row],[Posición2]]-1)*3000)</f>
        <v>3000</v>
      </c>
      <c r="L5" s="1">
        <v>1</v>
      </c>
      <c r="M5" s="1">
        <f>IF(Tabla15[[#This Row],[Posición3]]=0,0,0.975^(Tabla15[[#This Row],[Posición3]]-1)*3000)</f>
        <v>3000</v>
      </c>
      <c r="N5" s="1">
        <v>1</v>
      </c>
      <c r="O5" s="1">
        <f>IF(Tabla15[[#This Row],[Posición4]]=0,0,0.975^(Tabla15[[#This Row],[Posición4]]-1)*3000)</f>
        <v>3000</v>
      </c>
      <c r="P5" s="2">
        <f>SUM(Tabla15[[#This Row],[Puntaje]],Tabla15[[#This Row],[Puntaje2]],Tabla15[[#This Row],[Puntaje3]],Tabla15[[#This Row],[Puntaje4]])</f>
        <v>11925</v>
      </c>
      <c r="Q5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9000</v>
      </c>
      <c r="R5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11925</v>
      </c>
      <c r="S5" s="1">
        <f>+COUNTA(Tabla15[[#This Row],[Posición]:[Puntaje4]])-COUNTA($H$1:$O$1)</f>
        <v>4</v>
      </c>
    </row>
    <row r="6" spans="1:19" x14ac:dyDescent="0.35">
      <c r="A6" s="1">
        <v>3</v>
      </c>
      <c r="B6" s="1" t="s">
        <v>50</v>
      </c>
      <c r="C6" s="1" t="s">
        <v>52</v>
      </c>
      <c r="D6" s="1" t="s">
        <v>17</v>
      </c>
      <c r="E6" s="1" t="s">
        <v>8</v>
      </c>
      <c r="G6" s="1" t="s">
        <v>3</v>
      </c>
      <c r="H6" s="1">
        <v>2</v>
      </c>
      <c r="I6" s="2">
        <f>IF(Tabla15[[#This Row],[Posición]]=0,0,0.975^(Tabla15[[#This Row],[Posición]]-1)*3000)</f>
        <v>2925</v>
      </c>
      <c r="J6" s="1">
        <v>3</v>
      </c>
      <c r="K6" s="2">
        <f>IF(Tabla15[[#This Row],[Posición2]]=0,0,0.975^(Tabla15[[#This Row],[Posición2]]-1)*3000)</f>
        <v>2851.875</v>
      </c>
      <c r="L6" s="1">
        <v>2</v>
      </c>
      <c r="M6" s="1">
        <f>IF(Tabla15[[#This Row],[Posición3]]=0,0,0.975^(Tabla15[[#This Row],[Posición3]]-1)*3000)</f>
        <v>2925</v>
      </c>
      <c r="N6" s="1">
        <v>3</v>
      </c>
      <c r="O6" s="1">
        <f>IF(Tabla15[[#This Row],[Posición4]]=0,0,0.975^(Tabla15[[#This Row],[Posición4]]-1)*3000)</f>
        <v>2851.875</v>
      </c>
      <c r="P6" s="2">
        <f>SUM(Tabla15[[#This Row],[Puntaje]],Tabla15[[#This Row],[Puntaje2]],Tabla15[[#This Row],[Puntaje3]],Tabla15[[#This Row],[Puntaje4]])</f>
        <v>11553.75</v>
      </c>
      <c r="Q6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8701.875</v>
      </c>
      <c r="R6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11553.75</v>
      </c>
      <c r="S6" s="1">
        <f>+COUNTA(Tabla15[[#This Row],[Posición]:[Puntaje4]])-COUNTA($H$1:$O$1)</f>
        <v>4</v>
      </c>
    </row>
    <row r="7" spans="1:19" x14ac:dyDescent="0.35">
      <c r="A7" s="1">
        <v>7</v>
      </c>
      <c r="B7" s="1" t="s">
        <v>69</v>
      </c>
      <c r="C7" s="1" t="s">
        <v>71</v>
      </c>
      <c r="E7" s="1" t="s">
        <v>8</v>
      </c>
      <c r="G7" s="1" t="s">
        <v>4</v>
      </c>
      <c r="H7" s="1">
        <v>4</v>
      </c>
      <c r="I7" s="2">
        <f>IF(Tabla15[[#This Row],[Posición]]=0,0,0.975^(Tabla15[[#This Row],[Posición]]-1)*3000)</f>
        <v>2780.578125</v>
      </c>
      <c r="J7" s="1">
        <v>2</v>
      </c>
      <c r="K7" s="2">
        <f>IF(Tabla15[[#This Row],[Posición2]]=0,0,0.975^(Tabla15[[#This Row],[Posición2]]-1)*3000)</f>
        <v>2925</v>
      </c>
      <c r="L7" s="1">
        <v>3</v>
      </c>
      <c r="M7" s="1">
        <f>IF(Tabla15[[#This Row],[Posición3]]=0,0,0.975^(Tabla15[[#This Row],[Posición3]]-1)*3000)</f>
        <v>2851.875</v>
      </c>
      <c r="N7" s="1">
        <v>2</v>
      </c>
      <c r="O7" s="1">
        <f>IF(Tabla15[[#This Row],[Posición4]]=0,0,0.975^(Tabla15[[#This Row],[Posición4]]-1)*3000)</f>
        <v>2925</v>
      </c>
      <c r="P7" s="2">
        <f>SUM(Tabla15[[#This Row],[Puntaje]],Tabla15[[#This Row],[Puntaje2]],Tabla15[[#This Row],[Puntaje3]],Tabla15[[#This Row],[Puntaje4]])</f>
        <v>11482.453125</v>
      </c>
      <c r="Q7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8701.875</v>
      </c>
      <c r="R7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11482.453125</v>
      </c>
      <c r="S7" s="1">
        <f>+COUNTA(Tabla15[[#This Row],[Posición]:[Puntaje4]])-COUNTA($H$1:$O$1)</f>
        <v>4</v>
      </c>
    </row>
    <row r="8" spans="1:19" x14ac:dyDescent="0.35">
      <c r="A8" s="1">
        <v>14</v>
      </c>
      <c r="B8" s="1" t="s">
        <v>32</v>
      </c>
      <c r="C8" s="1" t="s">
        <v>80</v>
      </c>
      <c r="D8" s="1" t="s">
        <v>81</v>
      </c>
      <c r="E8" s="1" t="s">
        <v>8</v>
      </c>
      <c r="G8" s="1" t="s">
        <v>3</v>
      </c>
      <c r="H8" s="1">
        <v>8</v>
      </c>
      <c r="I8" s="2">
        <f>IF(Tabla15[[#This Row],[Posición]]=0,0,0.975^(Tabla15[[#This Row],[Posición]]-1)*3000)</f>
        <v>2512.7747804992669</v>
      </c>
      <c r="J8" s="1">
        <v>7</v>
      </c>
      <c r="K8" s="2">
        <f>IF(Tabla15[[#This Row],[Posición2]]=0,0,0.975^(Tabla15[[#This Row],[Posición2]]-1)*3000)</f>
        <v>2577.2049030761714</v>
      </c>
      <c r="L8" s="1">
        <v>5</v>
      </c>
      <c r="M8" s="1">
        <f>IF(Tabla15[[#This Row],[Posición3]]=0,0,0.975^(Tabla15[[#This Row],[Posición3]]-1)*3000)</f>
        <v>2711.0636718749997</v>
      </c>
      <c r="N8" s="1">
        <v>5</v>
      </c>
      <c r="O8" s="1">
        <f>IF(Tabla15[[#This Row],[Posición4]]=0,0,0.975^(Tabla15[[#This Row],[Posición4]]-1)*3000)</f>
        <v>2711.0636718749997</v>
      </c>
      <c r="P8" s="2">
        <f>SUM(Tabla15[[#This Row],[Puntaje]],Tabla15[[#This Row],[Puntaje2]],Tabla15[[#This Row],[Puntaje3]],Tabla15[[#This Row],[Puntaje4]])</f>
        <v>10512.107027325437</v>
      </c>
      <c r="Q8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7999.3322468261704</v>
      </c>
      <c r="R8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10512.107027325437</v>
      </c>
      <c r="S8" s="1">
        <f>+COUNTA(Tabla15[[#This Row],[Posición]:[Puntaje4]])-COUNTA($H$1:$O$1)</f>
        <v>4</v>
      </c>
    </row>
    <row r="9" spans="1:19" x14ac:dyDescent="0.35">
      <c r="A9" s="1">
        <v>17</v>
      </c>
      <c r="B9" s="1" t="s">
        <v>82</v>
      </c>
      <c r="C9" s="1" t="s">
        <v>57</v>
      </c>
      <c r="D9" s="1" t="s">
        <v>103</v>
      </c>
      <c r="E9" s="1" t="s">
        <v>8</v>
      </c>
      <c r="G9" s="1" t="s">
        <v>56</v>
      </c>
      <c r="H9" s="1">
        <v>1</v>
      </c>
      <c r="I9" s="2">
        <f>IF(Tabla15[[#This Row],[Posición]]=0,0,0.975^(Tabla15[[#This Row],[Posición]]-1)*3000)</f>
        <v>3000</v>
      </c>
      <c r="K9" s="2">
        <f>IF(Tabla15[[#This Row],[Posición2]]=0,0,0.975^(Tabla15[[#This Row],[Posición2]]-1)*3000)</f>
        <v>0</v>
      </c>
      <c r="L9" s="1">
        <v>1</v>
      </c>
      <c r="M9" s="1">
        <f>IF(Tabla15[[#This Row],[Posición3]]=0,0,0.975^(Tabla15[[#This Row],[Posición3]]-1)*3000)</f>
        <v>3000</v>
      </c>
      <c r="N9" s="1">
        <v>1</v>
      </c>
      <c r="O9" s="1">
        <f>IF(Tabla15[[#This Row],[Posición4]]=0,0,0.975^(Tabla15[[#This Row],[Posición4]]-1)*3000)</f>
        <v>3000</v>
      </c>
      <c r="P9" s="2">
        <f>SUM(Tabla15[[#This Row],[Puntaje]],Tabla15[[#This Row],[Puntaje2]],Tabla15[[#This Row],[Puntaje3]],Tabla15[[#This Row],[Puntaje4]])</f>
        <v>9000</v>
      </c>
      <c r="Q9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9000</v>
      </c>
      <c r="R9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9000</v>
      </c>
      <c r="S9" s="1">
        <f>+COUNTA(Tabla15[[#This Row],[Posición]:[Puntaje4]])-COUNTA($H$1:$O$1)</f>
        <v>3</v>
      </c>
    </row>
    <row r="10" spans="1:19" x14ac:dyDescent="0.35">
      <c r="A10" s="1">
        <v>21</v>
      </c>
      <c r="B10" s="1" t="s">
        <v>84</v>
      </c>
      <c r="C10" s="1" t="s">
        <v>85</v>
      </c>
      <c r="E10" s="1" t="s">
        <v>8</v>
      </c>
      <c r="G10" s="1" t="s">
        <v>6</v>
      </c>
      <c r="H10" s="1">
        <v>1</v>
      </c>
      <c r="I10" s="2">
        <f>IF(Tabla15[[#This Row],[Posición]]=0,0,0.975^(Tabla15[[#This Row],[Posición]]-1)*3000)</f>
        <v>3000</v>
      </c>
      <c r="J10" s="1">
        <v>1</v>
      </c>
      <c r="K10" s="2">
        <f>IF(Tabla15[[#This Row],[Posición2]]=0,0,0.975^(Tabla15[[#This Row],[Posición2]]-1)*3000)</f>
        <v>3000</v>
      </c>
      <c r="M10" s="1">
        <f>IF(Tabla15[[#This Row],[Posición3]]=0,0,0.975^(Tabla15[[#This Row],[Posición3]]-1)*3000)</f>
        <v>0</v>
      </c>
      <c r="N10" s="1">
        <v>1</v>
      </c>
      <c r="O10" s="1">
        <f>IF(Tabla15[[#This Row],[Posición4]]=0,0,0.975^(Tabla15[[#This Row],[Posición4]]-1)*3000)</f>
        <v>3000</v>
      </c>
      <c r="P10" s="2">
        <f>SUM(Tabla15[[#This Row],[Puntaje]],Tabla15[[#This Row],[Puntaje2]],Tabla15[[#This Row],[Puntaje3]],Tabla15[[#This Row],[Puntaje4]])</f>
        <v>9000</v>
      </c>
      <c r="Q10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9000</v>
      </c>
      <c r="R10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9000</v>
      </c>
      <c r="S10" s="1">
        <f>+COUNTA(Tabla15[[#This Row],[Posición]:[Puntaje4]])-COUNTA($H$1:$O$1)</f>
        <v>3</v>
      </c>
    </row>
    <row r="11" spans="1:19" x14ac:dyDescent="0.35">
      <c r="A11" s="1">
        <v>27</v>
      </c>
      <c r="B11" s="1" t="s">
        <v>95</v>
      </c>
      <c r="C11" s="1" t="s">
        <v>42</v>
      </c>
      <c r="D11" s="1" t="s">
        <v>38</v>
      </c>
      <c r="E11" s="1" t="s">
        <v>8</v>
      </c>
      <c r="G11" s="1" t="s">
        <v>64</v>
      </c>
      <c r="H11" s="1">
        <v>1</v>
      </c>
      <c r="I11" s="2">
        <f>IF(Tabla15[[#This Row],[Posición]]=0,0,0.975^(Tabla15[[#This Row],[Posición]]-1)*3000)</f>
        <v>3000</v>
      </c>
      <c r="K11" s="2">
        <f>IF(Tabla15[[#This Row],[Posición2]]=0,0,0.975^(Tabla15[[#This Row],[Posición2]]-1)*3000)</f>
        <v>0</v>
      </c>
      <c r="L11" s="1">
        <v>1</v>
      </c>
      <c r="M11" s="1">
        <f>IF(Tabla15[[#This Row],[Posición3]]=0,0,0.975^(Tabla15[[#This Row],[Posición3]]-1)*3000)</f>
        <v>3000</v>
      </c>
      <c r="N11" s="1">
        <v>1</v>
      </c>
      <c r="O11" s="1">
        <f>IF(Tabla15[[#This Row],[Posición4]]=0,0,0.975^(Tabla15[[#This Row],[Posición4]]-1)*3000)</f>
        <v>3000</v>
      </c>
      <c r="P11" s="2">
        <f>SUM(Tabla15[[#This Row],[Puntaje]],Tabla15[[#This Row],[Puntaje2]],Tabla15[[#This Row],[Puntaje3]],Tabla15[[#This Row],[Puntaje4]])</f>
        <v>9000</v>
      </c>
      <c r="Q11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9000</v>
      </c>
      <c r="R11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9000</v>
      </c>
      <c r="S11" s="1">
        <f>+COUNTA(Tabla15[[#This Row],[Posición]:[Puntaje4]])-COUNTA($H$1:$O$1)</f>
        <v>3</v>
      </c>
    </row>
    <row r="12" spans="1:19" x14ac:dyDescent="0.35">
      <c r="A12" s="1">
        <v>38</v>
      </c>
      <c r="B12" s="3" t="s">
        <v>129</v>
      </c>
      <c r="C12" s="3" t="s">
        <v>52</v>
      </c>
      <c r="D12" s="1" t="s">
        <v>17</v>
      </c>
      <c r="E12" s="1" t="s">
        <v>8</v>
      </c>
      <c r="G12" t="s">
        <v>190</v>
      </c>
      <c r="I12" s="2">
        <f>IF(Tabla15[[#This Row],[Posición]]=0,0,0.975^(Tabla15[[#This Row],[Posición]]-1)*3000)</f>
        <v>0</v>
      </c>
      <c r="J12" s="1">
        <v>1</v>
      </c>
      <c r="K12" s="2">
        <f>IF(Tabla15[[#This Row],[Posición2]]=0,0,0.975^(Tabla15[[#This Row],[Posición2]]-1)*3000)</f>
        <v>3000</v>
      </c>
      <c r="L12" s="1">
        <v>1</v>
      </c>
      <c r="M12" s="1">
        <f>IF(Tabla15[[#This Row],[Posición3]]=0,0,0.975^(Tabla15[[#This Row],[Posición3]]-1)*3000)</f>
        <v>3000</v>
      </c>
      <c r="N12" s="1">
        <v>1</v>
      </c>
      <c r="O12" s="1">
        <f>IF(Tabla15[[#This Row],[Posición4]]=0,0,0.975^(Tabla15[[#This Row],[Posición4]]-1)*3000)</f>
        <v>3000</v>
      </c>
      <c r="P12" s="2">
        <f>SUM(Tabla15[[#This Row],[Puntaje]],Tabla15[[#This Row],[Puntaje2]],Tabla15[[#This Row],[Puntaje3]],Tabla15[[#This Row],[Puntaje4]])</f>
        <v>9000</v>
      </c>
      <c r="Q12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9000</v>
      </c>
      <c r="R12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9000</v>
      </c>
      <c r="S12" s="1">
        <f>+COUNTA(Tabla15[[#This Row],[Posición]:[Puntaje4]])-COUNTA($H$1:$O$1)</f>
        <v>3</v>
      </c>
    </row>
    <row r="13" spans="1:19" x14ac:dyDescent="0.35">
      <c r="A13" s="1">
        <v>64</v>
      </c>
      <c r="B13" s="1" t="s">
        <v>205</v>
      </c>
      <c r="C13" s="1" t="s">
        <v>161</v>
      </c>
      <c r="D13" s="1" t="s">
        <v>18</v>
      </c>
      <c r="E13" s="1" t="s">
        <v>8</v>
      </c>
      <c r="G13" s="1" t="s">
        <v>63</v>
      </c>
      <c r="I13" s="2">
        <f>IF(Tabla15[[#This Row],[Posición]]=0,0,0.975^(Tabla15[[#This Row],[Posición]]-1)*3000)</f>
        <v>0</v>
      </c>
      <c r="J13" s="1">
        <v>1</v>
      </c>
      <c r="K13" s="2">
        <f>IF(Tabla15[[#This Row],[Posición2]]=0,0,0.975^(Tabla15[[#This Row],[Posición2]]-1)*3000)</f>
        <v>3000</v>
      </c>
      <c r="L13" s="1">
        <v>1</v>
      </c>
      <c r="M13" s="1">
        <f>IF(Tabla15[[#This Row],[Posición3]]=0,0,0.975^(Tabla15[[#This Row],[Posición3]]-1)*3000)</f>
        <v>3000</v>
      </c>
      <c r="N13" s="1">
        <v>1</v>
      </c>
      <c r="O13" s="1">
        <f>IF(Tabla15[[#This Row],[Posición4]]=0,0,0.975^(Tabla15[[#This Row],[Posición4]]-1)*3000)</f>
        <v>3000</v>
      </c>
      <c r="P13" s="2">
        <f>SUM(Tabla15[[#This Row],[Puntaje]],Tabla15[[#This Row],[Puntaje2]],Tabla15[[#This Row],[Puntaje3]],Tabla15[[#This Row],[Puntaje4]])</f>
        <v>9000</v>
      </c>
      <c r="Q13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9000</v>
      </c>
      <c r="R13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9000</v>
      </c>
      <c r="S13" s="1">
        <f>+COUNTA(Tabla15[[#This Row],[Posición]:[Puntaje4]])-COUNTA($H$1:$O$1)</f>
        <v>3</v>
      </c>
    </row>
    <row r="14" spans="1:19" x14ac:dyDescent="0.35">
      <c r="A14" s="1">
        <v>5</v>
      </c>
      <c r="B14" s="1" t="s">
        <v>31</v>
      </c>
      <c r="C14" s="1" t="s">
        <v>70</v>
      </c>
      <c r="D14" s="1" t="s">
        <v>35</v>
      </c>
      <c r="E14" s="1" t="s">
        <v>8</v>
      </c>
      <c r="G14" s="1" t="s">
        <v>4</v>
      </c>
      <c r="H14" s="1">
        <v>2</v>
      </c>
      <c r="I14" s="2">
        <f>IF(Tabla15[[#This Row],[Posición]]=0,0,0.975^(Tabla15[[#This Row],[Posición]]-1)*3000)</f>
        <v>2925</v>
      </c>
      <c r="K14" s="2">
        <f>IF(Tabla15[[#This Row],[Posición2]]=0,0,0.975^(Tabla15[[#This Row],[Posición2]]-1)*3000)</f>
        <v>0</v>
      </c>
      <c r="L14" s="1">
        <v>1</v>
      </c>
      <c r="M14" s="1">
        <f>IF(Tabla15[[#This Row],[Posición3]]=0,0,0.975^(Tabla15[[#This Row],[Posición3]]-1)*3000)</f>
        <v>3000</v>
      </c>
      <c r="N14" s="1">
        <v>3</v>
      </c>
      <c r="O14" s="1">
        <f>IF(Tabla15[[#This Row],[Posición4]]=0,0,0.975^(Tabla15[[#This Row],[Posición4]]-1)*3000)</f>
        <v>2851.875</v>
      </c>
      <c r="P14" s="2">
        <f>SUM(Tabla15[[#This Row],[Puntaje]],Tabla15[[#This Row],[Puntaje2]],Tabla15[[#This Row],[Puntaje3]],Tabla15[[#This Row],[Puntaje4]])</f>
        <v>8776.875</v>
      </c>
      <c r="Q14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8776.875</v>
      </c>
      <c r="R14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8776.875</v>
      </c>
      <c r="S14" s="1">
        <f>+COUNTA(Tabla15[[#This Row],[Posición]:[Puntaje4]])-COUNTA($H$1:$O$1)</f>
        <v>3</v>
      </c>
    </row>
    <row r="15" spans="1:19" x14ac:dyDescent="0.35">
      <c r="A15" s="1">
        <v>36</v>
      </c>
      <c r="B15" s="3" t="s">
        <v>121</v>
      </c>
      <c r="C15" s="3" t="s">
        <v>126</v>
      </c>
      <c r="D15" s="1" t="s">
        <v>125</v>
      </c>
      <c r="E15" s="1" t="s">
        <v>8</v>
      </c>
      <c r="G15" t="s">
        <v>191</v>
      </c>
      <c r="I15" s="2">
        <f>IF(Tabla15[[#This Row],[Posición]]=0,0,0.975^(Tabla15[[#This Row],[Posición]]-1)*3000)</f>
        <v>0</v>
      </c>
      <c r="J15" s="1">
        <v>2</v>
      </c>
      <c r="K15" s="2">
        <f>IF(Tabla15[[#This Row],[Posición2]]=0,0,0.975^(Tabla15[[#This Row],[Posición2]]-1)*3000)</f>
        <v>2925</v>
      </c>
      <c r="L15" s="1">
        <v>3</v>
      </c>
      <c r="M15" s="1">
        <f>IF(Tabla15[[#This Row],[Posición3]]=0,0,0.975^(Tabla15[[#This Row],[Posición3]]-1)*3000)</f>
        <v>2851.875</v>
      </c>
      <c r="N15" s="1">
        <v>1</v>
      </c>
      <c r="O15" s="1">
        <f>IF(Tabla15[[#This Row],[Posición4]]=0,0,0.975^(Tabla15[[#This Row],[Posición4]]-1)*3000)</f>
        <v>3000</v>
      </c>
      <c r="P15" s="2">
        <f>SUM(Tabla15[[#This Row],[Puntaje]],Tabla15[[#This Row],[Puntaje2]],Tabla15[[#This Row],[Puntaje3]],Tabla15[[#This Row],[Puntaje4]])</f>
        <v>8776.875</v>
      </c>
      <c r="Q15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8776.875</v>
      </c>
      <c r="R15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8776.875</v>
      </c>
      <c r="S15" s="1">
        <f>+COUNTA(Tabla15[[#This Row],[Posición]:[Puntaje4]])-COUNTA($H$1:$O$1)</f>
        <v>3</v>
      </c>
    </row>
    <row r="16" spans="1:19" x14ac:dyDescent="0.35">
      <c r="A16" s="1">
        <v>48</v>
      </c>
      <c r="B16" s="3" t="s">
        <v>143</v>
      </c>
      <c r="C16" s="3" t="s">
        <v>13</v>
      </c>
      <c r="D16" s="1" t="s">
        <v>196</v>
      </c>
      <c r="E16" s="1" t="s">
        <v>8</v>
      </c>
      <c r="G16" s="1" t="s">
        <v>127</v>
      </c>
      <c r="I16" s="2">
        <f>IF(Tabla15[[#This Row],[Posición]]=0,0,0.975^(Tabla15[[#This Row],[Posición]]-1)*3000)</f>
        <v>0</v>
      </c>
      <c r="J16" s="1">
        <v>3</v>
      </c>
      <c r="K16" s="2">
        <f>IF(Tabla15[[#This Row],[Posición2]]=0,0,0.975^(Tabla15[[#This Row],[Posición2]]-1)*3000)</f>
        <v>2851.875</v>
      </c>
      <c r="L16" s="1">
        <v>1</v>
      </c>
      <c r="M16" s="1">
        <f>IF(Tabla15[[#This Row],[Posición3]]=0,0,0.975^(Tabla15[[#This Row],[Posición3]]-1)*3000)</f>
        <v>3000</v>
      </c>
      <c r="N16" s="1">
        <v>2</v>
      </c>
      <c r="O16" s="1">
        <f>IF(Tabla15[[#This Row],[Posición4]]=0,0,0.975^(Tabla15[[#This Row],[Posición4]]-1)*3000)</f>
        <v>2925</v>
      </c>
      <c r="P16" s="2">
        <f>SUM(Tabla15[[#This Row],[Puntaje]],Tabla15[[#This Row],[Puntaje2]],Tabla15[[#This Row],[Puntaje3]],Tabla15[[#This Row],[Puntaje4]])</f>
        <v>8776.875</v>
      </c>
      <c r="Q16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8776.875</v>
      </c>
      <c r="R16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8776.875</v>
      </c>
      <c r="S16" s="1">
        <f>+COUNTA(Tabla15[[#This Row],[Posición]:[Puntaje4]])-COUNTA($H$1:$O$1)</f>
        <v>3</v>
      </c>
    </row>
    <row r="17" spans="1:19" x14ac:dyDescent="0.35">
      <c r="A17" s="1">
        <v>29</v>
      </c>
      <c r="B17" s="1" t="s">
        <v>96</v>
      </c>
      <c r="C17" s="1" t="s">
        <v>34</v>
      </c>
      <c r="D17" s="1" t="s">
        <v>106</v>
      </c>
      <c r="E17" s="1" t="s">
        <v>8</v>
      </c>
      <c r="G17" s="1" t="s">
        <v>64</v>
      </c>
      <c r="H17" s="1">
        <v>2</v>
      </c>
      <c r="I17" s="2">
        <f>IF(Tabla15[[#This Row],[Posición]]=0,0,0.975^(Tabla15[[#This Row],[Posición]]-1)*3000)</f>
        <v>2925</v>
      </c>
      <c r="K17" s="2">
        <f>IF(Tabla15[[#This Row],[Posición2]]=0,0,0.975^(Tabla15[[#This Row],[Posición2]]-1)*3000)</f>
        <v>0</v>
      </c>
      <c r="L17" s="1">
        <v>2</v>
      </c>
      <c r="M17" s="1">
        <f>IF(Tabla15[[#This Row],[Posición3]]=0,0,0.975^(Tabla15[[#This Row],[Posición3]]-1)*3000)</f>
        <v>2925</v>
      </c>
      <c r="N17" s="1">
        <v>2</v>
      </c>
      <c r="O17" s="1">
        <f>IF(Tabla15[[#This Row],[Posición4]]=0,0,0.975^(Tabla15[[#This Row],[Posición4]]-1)*3000)</f>
        <v>2925</v>
      </c>
      <c r="P17" s="2">
        <f>SUM(Tabla15[[#This Row],[Puntaje]],Tabla15[[#This Row],[Puntaje2]],Tabla15[[#This Row],[Puntaje3]],Tabla15[[#This Row],[Puntaje4]])</f>
        <v>8775</v>
      </c>
      <c r="Q17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8775</v>
      </c>
      <c r="R17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8775</v>
      </c>
      <c r="S17" s="1">
        <f>+COUNTA(Tabla15[[#This Row],[Posición]:[Puntaje4]])-COUNTA($H$1:$O$1)</f>
        <v>3</v>
      </c>
    </row>
    <row r="18" spans="1:19" x14ac:dyDescent="0.35">
      <c r="A18" s="1">
        <v>37</v>
      </c>
      <c r="B18" s="3" t="s">
        <v>122</v>
      </c>
      <c r="C18" s="3" t="s">
        <v>124</v>
      </c>
      <c r="E18" s="1" t="s">
        <v>8</v>
      </c>
      <c r="G18" t="s">
        <v>191</v>
      </c>
      <c r="I18" s="2">
        <f>IF(Tabla15[[#This Row],[Posición]]=0,0,0.975^(Tabla15[[#This Row],[Posición]]-1)*3000)</f>
        <v>0</v>
      </c>
      <c r="J18" s="1">
        <v>3</v>
      </c>
      <c r="K18" s="2">
        <f>IF(Tabla15[[#This Row],[Posición2]]=0,0,0.975^(Tabla15[[#This Row],[Posición2]]-1)*3000)</f>
        <v>2851.875</v>
      </c>
      <c r="L18" s="1">
        <v>2</v>
      </c>
      <c r="M18" s="1">
        <f>IF(Tabla15[[#This Row],[Posición3]]=0,0,0.975^(Tabla15[[#This Row],[Posición3]]-1)*3000)</f>
        <v>2925</v>
      </c>
      <c r="N18" s="1">
        <v>2</v>
      </c>
      <c r="O18" s="1">
        <f>IF(Tabla15[[#This Row],[Posición4]]=0,0,0.975^(Tabla15[[#This Row],[Posición4]]-1)*3000)</f>
        <v>2925</v>
      </c>
      <c r="P18" s="2">
        <f>SUM(Tabla15[[#This Row],[Puntaje]],Tabla15[[#This Row],[Puntaje2]],Tabla15[[#This Row],[Puntaje3]],Tabla15[[#This Row],[Puntaje4]])</f>
        <v>8701.875</v>
      </c>
      <c r="Q18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8701.875</v>
      </c>
      <c r="R18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8701.875</v>
      </c>
      <c r="S18" s="1">
        <f>+COUNTA(Tabla15[[#This Row],[Posición]:[Puntaje4]])-COUNTA($H$1:$O$1)</f>
        <v>3</v>
      </c>
    </row>
    <row r="19" spans="1:19" x14ac:dyDescent="0.35">
      <c r="A19" s="1">
        <v>30</v>
      </c>
      <c r="B19" s="1" t="s">
        <v>87</v>
      </c>
      <c r="C19" s="1" t="s">
        <v>100</v>
      </c>
      <c r="D19" s="1" t="s">
        <v>61</v>
      </c>
      <c r="E19" s="1" t="s">
        <v>8</v>
      </c>
      <c r="G19" s="1" t="s">
        <v>62</v>
      </c>
      <c r="H19" s="1">
        <v>3</v>
      </c>
      <c r="I19" s="2">
        <f>IF(Tabla15[[#This Row],[Posición]]=0,0,0.975^(Tabla15[[#This Row],[Posición]]-1)*3000)</f>
        <v>2851.875</v>
      </c>
      <c r="J19" s="1">
        <v>3</v>
      </c>
      <c r="K19" s="2">
        <f>IF(Tabla15[[#This Row],[Posición2]]=0,0,0.975^(Tabla15[[#This Row],[Posición2]]-1)*3000)</f>
        <v>2851.875</v>
      </c>
      <c r="M19" s="1">
        <f>IF(Tabla15[[#This Row],[Posición3]]=0,0,0.975^(Tabla15[[#This Row],[Posición3]]-1)*3000)</f>
        <v>0</v>
      </c>
      <c r="N19" s="1">
        <v>2</v>
      </c>
      <c r="O19" s="1">
        <f>IF(Tabla15[[#This Row],[Posición4]]=0,0,0.975^(Tabla15[[#This Row],[Posición4]]-1)*3000)</f>
        <v>2925</v>
      </c>
      <c r="P19" s="2">
        <f>SUM(Tabla15[[#This Row],[Puntaje]],Tabla15[[#This Row],[Puntaje2]],Tabla15[[#This Row],[Puntaje3]],Tabla15[[#This Row],[Puntaje4]])</f>
        <v>8628.75</v>
      </c>
      <c r="Q19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8628.75</v>
      </c>
      <c r="R19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8628.75</v>
      </c>
      <c r="S19" s="1">
        <f>+COUNTA(Tabla15[[#This Row],[Posición]:[Puntaje4]])-COUNTA($H$1:$O$1)</f>
        <v>3</v>
      </c>
    </row>
    <row r="20" spans="1:19" x14ac:dyDescent="0.35">
      <c r="A20" s="1">
        <v>23</v>
      </c>
      <c r="B20" s="1" t="s">
        <v>92</v>
      </c>
      <c r="C20" s="1" t="s">
        <v>21</v>
      </c>
      <c r="D20" s="1" t="s">
        <v>16</v>
      </c>
      <c r="E20" s="1" t="s">
        <v>8</v>
      </c>
      <c r="G20" s="1" t="s">
        <v>56</v>
      </c>
      <c r="H20" s="1">
        <v>3</v>
      </c>
      <c r="I20" s="2">
        <f>IF(Tabla15[[#This Row],[Posición]]=0,0,0.975^(Tabla15[[#This Row],[Posición]]-1)*3000)</f>
        <v>2851.875</v>
      </c>
      <c r="K20" s="2">
        <f>IF(Tabla15[[#This Row],[Posición2]]=0,0,0.975^(Tabla15[[#This Row],[Posición2]]-1)*3000)</f>
        <v>0</v>
      </c>
      <c r="L20" s="1">
        <v>3</v>
      </c>
      <c r="M20" s="1">
        <f>IF(Tabla15[[#This Row],[Posición3]]=0,0,0.975^(Tabla15[[#This Row],[Posición3]]-1)*3000)</f>
        <v>2851.875</v>
      </c>
      <c r="N20" s="1">
        <v>4</v>
      </c>
      <c r="O20" s="1">
        <f>IF(Tabla15[[#This Row],[Posición4]]=0,0,0.975^(Tabla15[[#This Row],[Posición4]]-1)*3000)</f>
        <v>2780.578125</v>
      </c>
      <c r="P20" s="2">
        <f>SUM(Tabla15[[#This Row],[Puntaje]],Tabla15[[#This Row],[Puntaje2]],Tabla15[[#This Row],[Puntaje3]],Tabla15[[#This Row],[Puntaje4]])</f>
        <v>8484.328125</v>
      </c>
      <c r="Q20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8484.328125</v>
      </c>
      <c r="R20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8484.328125</v>
      </c>
      <c r="S20" s="1">
        <f>+COUNTA(Tabla15[[#This Row],[Posición]:[Puntaje4]])-COUNTA($H$1:$O$1)</f>
        <v>3</v>
      </c>
    </row>
    <row r="21" spans="1:19" x14ac:dyDescent="0.35">
      <c r="A21" s="1">
        <v>10</v>
      </c>
      <c r="B21" s="1" t="s">
        <v>46</v>
      </c>
      <c r="C21" s="1" t="s">
        <v>73</v>
      </c>
      <c r="D21" s="1" t="s">
        <v>135</v>
      </c>
      <c r="E21" s="1" t="s">
        <v>8</v>
      </c>
      <c r="G21" s="1" t="s">
        <v>3</v>
      </c>
      <c r="H21" s="1">
        <v>3</v>
      </c>
      <c r="I21" s="2">
        <f>IF(Tabla15[[#This Row],[Posición]]=0,0,0.975^(Tabla15[[#This Row],[Posición]]-1)*3000)</f>
        <v>2851.875</v>
      </c>
      <c r="J21" s="1">
        <v>5</v>
      </c>
      <c r="K21" s="2">
        <f>IF(Tabla15[[#This Row],[Posición2]]=0,0,0.975^(Tabla15[[#This Row],[Posición2]]-1)*3000)</f>
        <v>2711.0636718749997</v>
      </c>
      <c r="L21" s="1">
        <v>4</v>
      </c>
      <c r="M21" s="1">
        <f>IF(Tabla15[[#This Row],[Posición3]]=0,0,0.975^(Tabla15[[#This Row],[Posición3]]-1)*3000)</f>
        <v>2780.578125</v>
      </c>
      <c r="O21" s="1">
        <f>IF(Tabla15[[#This Row],[Posición4]]=0,0,0.975^(Tabla15[[#This Row],[Posición4]]-1)*3000)</f>
        <v>0</v>
      </c>
      <c r="P21" s="2">
        <f>SUM(Tabla15[[#This Row],[Puntaje]],Tabla15[[#This Row],[Puntaje2]],Tabla15[[#This Row],[Puntaje3]],Tabla15[[#This Row],[Puntaje4]])</f>
        <v>8343.5167968749993</v>
      </c>
      <c r="Q21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8343.5167968749993</v>
      </c>
      <c r="R21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8343.5167968749993</v>
      </c>
      <c r="S21" s="1">
        <f>+COUNTA(Tabla15[[#This Row],[Posición]:[Puntaje4]])-COUNTA($H$1:$O$1)</f>
        <v>3</v>
      </c>
    </row>
    <row r="22" spans="1:19" x14ac:dyDescent="0.35">
      <c r="A22" s="1">
        <v>41</v>
      </c>
      <c r="B22" s="3" t="s">
        <v>31</v>
      </c>
      <c r="C22" s="3" t="s">
        <v>104</v>
      </c>
      <c r="D22" s="1" t="s">
        <v>18</v>
      </c>
      <c r="E22" s="1" t="s">
        <v>8</v>
      </c>
      <c r="G22" t="s">
        <v>190</v>
      </c>
      <c r="I22" s="2">
        <f>IF(Tabla15[[#This Row],[Posición]]=0,0,0.975^(Tabla15[[#This Row],[Posición]]-1)*3000)</f>
        <v>0</v>
      </c>
      <c r="J22" s="1">
        <v>4</v>
      </c>
      <c r="K22" s="2">
        <f>IF(Tabla15[[#This Row],[Posición2]]=0,0,0.975^(Tabla15[[#This Row],[Posición2]]-1)*3000)</f>
        <v>2780.578125</v>
      </c>
      <c r="L22" s="1">
        <v>5</v>
      </c>
      <c r="M22" s="1">
        <f>IF(Tabla15[[#This Row],[Posición3]]=0,0,0.975^(Tabla15[[#This Row],[Posición3]]-1)*3000)</f>
        <v>2711.0636718749997</v>
      </c>
      <c r="N22" s="1">
        <v>3</v>
      </c>
      <c r="O22" s="1">
        <f>IF(Tabla15[[#This Row],[Posición4]]=0,0,0.975^(Tabla15[[#This Row],[Posición4]]-1)*3000)</f>
        <v>2851.875</v>
      </c>
      <c r="P22" s="2">
        <f>SUM(Tabla15[[#This Row],[Puntaje]],Tabla15[[#This Row],[Puntaje2]],Tabla15[[#This Row],[Puntaje3]],Tabla15[[#This Row],[Puntaje4]])</f>
        <v>8343.5167968749993</v>
      </c>
      <c r="Q22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8343.5167968749993</v>
      </c>
      <c r="R22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8343.5167968749993</v>
      </c>
      <c r="S22" s="1">
        <f>+COUNTA(Tabla15[[#This Row],[Posición]:[Puntaje4]])-COUNTA($H$1:$O$1)</f>
        <v>3</v>
      </c>
    </row>
    <row r="23" spans="1:19" x14ac:dyDescent="0.35">
      <c r="A23" s="1">
        <v>2</v>
      </c>
      <c r="B23" s="1" t="s">
        <v>49</v>
      </c>
      <c r="C23" s="1" t="s">
        <v>13</v>
      </c>
      <c r="D23" s="1" t="s">
        <v>12</v>
      </c>
      <c r="E23" s="1" t="s">
        <v>8</v>
      </c>
      <c r="G23" s="1" t="s">
        <v>3</v>
      </c>
      <c r="H23" s="1">
        <v>4</v>
      </c>
      <c r="I23" s="2">
        <f>IF(Tabla15[[#This Row],[Posición]]=0,0,0.975^(Tabla15[[#This Row],[Posición]]-1)*3000)</f>
        <v>2780.578125</v>
      </c>
      <c r="J23" s="1">
        <v>4</v>
      </c>
      <c r="K23" s="2">
        <f>IF(Tabla15[[#This Row],[Posición2]]=0,0,0.975^(Tabla15[[#This Row],[Posición2]]-1)*3000)</f>
        <v>2780.578125</v>
      </c>
      <c r="M23" s="1">
        <f>IF(Tabla15[[#This Row],[Posición3]]=0,0,0.975^(Tabla15[[#This Row],[Posición3]]-1)*3000)</f>
        <v>0</v>
      </c>
      <c r="N23" s="1">
        <v>4</v>
      </c>
      <c r="O23" s="1">
        <f>IF(Tabla15[[#This Row],[Posición4]]=0,0,0.975^(Tabla15[[#This Row],[Posición4]]-1)*3000)</f>
        <v>2780.578125</v>
      </c>
      <c r="P23" s="2">
        <f>SUM(Tabla15[[#This Row],[Puntaje]],Tabla15[[#This Row],[Puntaje2]],Tabla15[[#This Row],[Puntaje3]],Tabla15[[#This Row],[Puntaje4]])</f>
        <v>8341.734375</v>
      </c>
      <c r="Q23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8341.734375</v>
      </c>
      <c r="R23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8341.734375</v>
      </c>
      <c r="S23" s="1">
        <f>+COUNTA(Tabla15[[#This Row],[Posición]:[Puntaje4]])-COUNTA($H$1:$O$1)</f>
        <v>3</v>
      </c>
    </row>
    <row r="24" spans="1:19" x14ac:dyDescent="0.35">
      <c r="A24" s="1">
        <v>51</v>
      </c>
      <c r="B24" s="3" t="s">
        <v>14</v>
      </c>
      <c r="C24" s="3" t="s">
        <v>156</v>
      </c>
      <c r="D24" s="1" t="s">
        <v>18</v>
      </c>
      <c r="E24" s="1" t="s">
        <v>8</v>
      </c>
      <c r="G24" s="1" t="s">
        <v>127</v>
      </c>
      <c r="I24" s="2">
        <f>IF(Tabla15[[#This Row],[Posición]]=0,0,0.975^(Tabla15[[#This Row],[Posición]]-1)*3000)</f>
        <v>0</v>
      </c>
      <c r="J24" s="1">
        <v>6</v>
      </c>
      <c r="K24" s="2">
        <f>IF(Tabla15[[#This Row],[Posición2]]=0,0,0.975^(Tabla15[[#This Row],[Posición2]]-1)*3000)</f>
        <v>2643.2870800781247</v>
      </c>
      <c r="L24" s="1">
        <v>3</v>
      </c>
      <c r="M24" s="1">
        <f>IF(Tabla15[[#This Row],[Posición3]]=0,0,0.975^(Tabla15[[#This Row],[Posición3]]-1)*3000)</f>
        <v>2851.875</v>
      </c>
      <c r="N24" s="1">
        <v>4</v>
      </c>
      <c r="O24" s="1">
        <f>IF(Tabla15[[#This Row],[Posición4]]=0,0,0.975^(Tabla15[[#This Row],[Posición4]]-1)*3000)</f>
        <v>2780.578125</v>
      </c>
      <c r="P24" s="2">
        <f>SUM(Tabla15[[#This Row],[Puntaje]],Tabla15[[#This Row],[Puntaje2]],Tabla15[[#This Row],[Puntaje3]],Tabla15[[#This Row],[Puntaje4]])</f>
        <v>8275.7402050781238</v>
      </c>
      <c r="Q24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8275.7402050781238</v>
      </c>
      <c r="R24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8275.7402050781238</v>
      </c>
      <c r="S24" s="1">
        <f>+COUNTA(Tabla15[[#This Row],[Posición]:[Puntaje4]])-COUNTA($H$1:$O$1)</f>
        <v>3</v>
      </c>
    </row>
    <row r="25" spans="1:19" x14ac:dyDescent="0.35">
      <c r="A25" s="1">
        <v>8</v>
      </c>
      <c r="B25" s="1" t="s">
        <v>67</v>
      </c>
      <c r="C25" s="1" t="s">
        <v>60</v>
      </c>
      <c r="D25" s="1" t="s">
        <v>54</v>
      </c>
      <c r="E25" s="1" t="s">
        <v>8</v>
      </c>
      <c r="G25" s="1" t="s">
        <v>4</v>
      </c>
      <c r="H25" s="1">
        <v>5</v>
      </c>
      <c r="I25" s="2">
        <f>IF(Tabla15[[#This Row],[Posición]]=0,0,0.975^(Tabla15[[#This Row],[Posición]]-1)*3000)</f>
        <v>2711.0636718749997</v>
      </c>
      <c r="J25" s="1">
        <v>4</v>
      </c>
      <c r="K25" s="2">
        <f>IF(Tabla15[[#This Row],[Posición2]]=0,0,0.975^(Tabla15[[#This Row],[Posición2]]-1)*3000)</f>
        <v>2780.578125</v>
      </c>
      <c r="L25" s="1">
        <v>4</v>
      </c>
      <c r="M25" s="1">
        <f>IF(Tabla15[[#This Row],[Posición3]]=0,0,0.975^(Tabla15[[#This Row],[Posición3]]-1)*3000)</f>
        <v>2780.578125</v>
      </c>
      <c r="O25" s="1">
        <f>IF(Tabla15[[#This Row],[Posición4]]=0,0,0.975^(Tabla15[[#This Row],[Posición4]]-1)*3000)</f>
        <v>0</v>
      </c>
      <c r="P25" s="2">
        <f>SUM(Tabla15[[#This Row],[Puntaje]],Tabla15[[#This Row],[Puntaje2]],Tabla15[[#This Row],[Puntaje3]],Tabla15[[#This Row],[Puntaje4]])</f>
        <v>8272.2199218749993</v>
      </c>
      <c r="Q25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8272.2199218749993</v>
      </c>
      <c r="R25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8272.2199218749993</v>
      </c>
      <c r="S25" s="1">
        <f>+COUNTA(Tabla15[[#This Row],[Posición]:[Puntaje4]])-COUNTA($H$1:$O$1)</f>
        <v>3</v>
      </c>
    </row>
    <row r="26" spans="1:19" x14ac:dyDescent="0.35">
      <c r="A26" s="1">
        <v>59</v>
      </c>
      <c r="B26" s="1" t="s">
        <v>31</v>
      </c>
      <c r="C26" s="1" t="s">
        <v>18</v>
      </c>
      <c r="D26" s="1" t="s">
        <v>152</v>
      </c>
      <c r="E26" s="1" t="s">
        <v>8</v>
      </c>
      <c r="G26" s="1" t="s">
        <v>4</v>
      </c>
      <c r="I26" s="2">
        <f>IF(Tabla15[[#This Row],[Posición]]=0,0,0.975^(Tabla15[[#This Row],[Posición]]-1)*3000)</f>
        <v>0</v>
      </c>
      <c r="J26" s="1">
        <v>5</v>
      </c>
      <c r="K26" s="2">
        <f>IF(Tabla15[[#This Row],[Posición2]]=0,0,0.975^(Tabla15[[#This Row],[Posición2]]-1)*3000)</f>
        <v>2711.0636718749997</v>
      </c>
      <c r="L26" s="1">
        <v>5</v>
      </c>
      <c r="M26" s="1">
        <f>IF(Tabla15[[#This Row],[Posición3]]=0,0,0.975^(Tabla15[[#This Row],[Posición3]]-1)*3000)</f>
        <v>2711.0636718749997</v>
      </c>
      <c r="N26" s="1">
        <v>4</v>
      </c>
      <c r="O26" s="1">
        <f>IF(Tabla15[[#This Row],[Posición4]]=0,0,0.975^(Tabla15[[#This Row],[Posición4]]-1)*3000)</f>
        <v>2780.578125</v>
      </c>
      <c r="P26" s="2">
        <f>SUM(Tabla15[[#This Row],[Puntaje]],Tabla15[[#This Row],[Puntaje2]],Tabla15[[#This Row],[Puntaje3]],Tabla15[[#This Row],[Puntaje4]])</f>
        <v>8202.7054687499985</v>
      </c>
      <c r="Q26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8202.7054687499985</v>
      </c>
      <c r="R26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8202.7054687499985</v>
      </c>
      <c r="S26" s="1">
        <f>+COUNTA(Tabla15[[#This Row],[Posición]:[Puntaje4]])-COUNTA($H$1:$O$1)</f>
        <v>3</v>
      </c>
    </row>
    <row r="27" spans="1:19" x14ac:dyDescent="0.35">
      <c r="A27" s="1">
        <v>50</v>
      </c>
      <c r="B27" s="3" t="s">
        <v>145</v>
      </c>
      <c r="C27" s="3" t="s">
        <v>18</v>
      </c>
      <c r="D27" s="1" t="s">
        <v>152</v>
      </c>
      <c r="E27" s="1" t="s">
        <v>8</v>
      </c>
      <c r="G27" s="1" t="s">
        <v>127</v>
      </c>
      <c r="I27" s="2">
        <f>IF(Tabla15[[#This Row],[Posición]]=0,0,0.975^(Tabla15[[#This Row],[Posición]]-1)*3000)</f>
        <v>0</v>
      </c>
      <c r="J27" s="1">
        <v>5</v>
      </c>
      <c r="K27" s="2">
        <f>IF(Tabla15[[#This Row],[Posición2]]=0,0,0.975^(Tabla15[[#This Row],[Posición2]]-1)*3000)</f>
        <v>2711.0636718749997</v>
      </c>
      <c r="L27" s="1">
        <v>5</v>
      </c>
      <c r="M27" s="1">
        <f>IF(Tabla15[[#This Row],[Posición3]]=0,0,0.975^(Tabla15[[#This Row],[Posición3]]-1)*3000)</f>
        <v>2711.0636718749997</v>
      </c>
      <c r="N27" s="1">
        <v>5</v>
      </c>
      <c r="O27" s="1">
        <f>IF(Tabla15[[#This Row],[Posición4]]=0,0,0.975^(Tabla15[[#This Row],[Posición4]]-1)*3000)</f>
        <v>2711.0636718749997</v>
      </c>
      <c r="P27" s="2">
        <f>SUM(Tabla15[[#This Row],[Puntaje]],Tabla15[[#This Row],[Puntaje2]],Tabla15[[#This Row],[Puntaje3]],Tabla15[[#This Row],[Puntaje4]])</f>
        <v>8133.1910156249996</v>
      </c>
      <c r="Q27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8133.1910156249996</v>
      </c>
      <c r="R27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8133.1910156249996</v>
      </c>
      <c r="S27" s="1">
        <f>+COUNTA(Tabla15[[#This Row],[Posición]:[Puntaje4]])-COUNTA($H$1:$O$1)</f>
        <v>3</v>
      </c>
    </row>
    <row r="28" spans="1:19" x14ac:dyDescent="0.35">
      <c r="A28" s="1">
        <v>53</v>
      </c>
      <c r="B28" s="3" t="s">
        <v>88</v>
      </c>
      <c r="C28" s="3" t="s">
        <v>150</v>
      </c>
      <c r="E28" s="1" t="s">
        <v>8</v>
      </c>
      <c r="G28" s="1" t="s">
        <v>127</v>
      </c>
      <c r="I28" s="2">
        <f>IF(Tabla15[[#This Row],[Posición]]=0,0,0.975^(Tabla15[[#This Row],[Posición]]-1)*3000)</f>
        <v>0</v>
      </c>
      <c r="J28" s="1">
        <v>8</v>
      </c>
      <c r="K28" s="2">
        <f>IF(Tabla15[[#This Row],[Posición2]]=0,0,0.975^(Tabla15[[#This Row],[Posición2]]-1)*3000)</f>
        <v>2512.7747804992669</v>
      </c>
      <c r="L28" s="1">
        <v>4</v>
      </c>
      <c r="M28" s="1">
        <f>IF(Tabla15[[#This Row],[Posición3]]=0,0,0.975^(Tabla15[[#This Row],[Posición3]]-1)*3000)</f>
        <v>2780.578125</v>
      </c>
      <c r="N28" s="1">
        <v>7</v>
      </c>
      <c r="O28" s="1">
        <f>IF(Tabla15[[#This Row],[Posición4]]=0,0,0.975^(Tabla15[[#This Row],[Posición4]]-1)*3000)</f>
        <v>2577.2049030761714</v>
      </c>
      <c r="P28" s="2">
        <f>SUM(Tabla15[[#This Row],[Puntaje]],Tabla15[[#This Row],[Puntaje2]],Tabla15[[#This Row],[Puntaje3]],Tabla15[[#This Row],[Puntaje4]])</f>
        <v>7870.5578085754387</v>
      </c>
      <c r="Q28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7870.5578085754387</v>
      </c>
      <c r="R28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7870.5578085754387</v>
      </c>
      <c r="S28" s="1">
        <f>+COUNTA(Tabla15[[#This Row],[Posición]:[Puntaje4]])-COUNTA($H$1:$O$1)</f>
        <v>3</v>
      </c>
    </row>
    <row r="29" spans="1:19" x14ac:dyDescent="0.35">
      <c r="A29" s="1">
        <v>55</v>
      </c>
      <c r="B29" s="3" t="s">
        <v>147</v>
      </c>
      <c r="C29" s="3" t="s">
        <v>18</v>
      </c>
      <c r="D29" s="1" t="s">
        <v>152</v>
      </c>
      <c r="E29" s="1" t="s">
        <v>8</v>
      </c>
      <c r="G29" s="1" t="s">
        <v>127</v>
      </c>
      <c r="I29" s="2">
        <f>IF(Tabla15[[#This Row],[Posición]]=0,0,0.975^(Tabla15[[#This Row],[Posición]]-1)*3000)</f>
        <v>0</v>
      </c>
      <c r="J29" s="1">
        <v>10</v>
      </c>
      <c r="K29" s="2">
        <f>IF(Tabla15[[#This Row],[Posición2]]=0,0,0.975^(Tabla15[[#This Row],[Posición2]]-1)*3000)</f>
        <v>2388.7065257121158</v>
      </c>
      <c r="L29" s="1">
        <v>6</v>
      </c>
      <c r="M29" s="1">
        <f>IF(Tabla15[[#This Row],[Posición3]]=0,0,0.975^(Tabla15[[#This Row],[Posición3]]-1)*3000)</f>
        <v>2643.2870800781247</v>
      </c>
      <c r="N29" s="1">
        <v>10</v>
      </c>
      <c r="O29" s="1">
        <f>IF(Tabla15[[#This Row],[Posición4]]=0,0,0.975^(Tabla15[[#This Row],[Posición4]]-1)*3000)</f>
        <v>2388.7065257121158</v>
      </c>
      <c r="P29" s="2">
        <f>SUM(Tabla15[[#This Row],[Puntaje]],Tabla15[[#This Row],[Puntaje2]],Tabla15[[#This Row],[Puntaje3]],Tabla15[[#This Row],[Puntaje4]])</f>
        <v>7420.7001315023563</v>
      </c>
      <c r="Q29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7420.7001315023563</v>
      </c>
      <c r="R29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7420.7001315023563</v>
      </c>
      <c r="S29" s="1">
        <f>+COUNTA(Tabla15[[#This Row],[Posición]:[Puntaje4]])-COUNTA($H$1:$O$1)</f>
        <v>3</v>
      </c>
    </row>
    <row r="30" spans="1:19" x14ac:dyDescent="0.35">
      <c r="A30" s="1">
        <v>1</v>
      </c>
      <c r="B30" s="1" t="s">
        <v>48</v>
      </c>
      <c r="C30" s="1" t="s">
        <v>18</v>
      </c>
      <c r="D30" s="1" t="s">
        <v>53</v>
      </c>
      <c r="E30" s="1" t="s">
        <v>8</v>
      </c>
      <c r="G30" s="1" t="s">
        <v>3</v>
      </c>
      <c r="H30" s="1">
        <v>1</v>
      </c>
      <c r="I30" s="2">
        <f>IF(Tabla15[[#This Row],[Posición]]=0,0,0.975^(Tabla15[[#This Row],[Posición]]-1)*3000)</f>
        <v>3000</v>
      </c>
      <c r="J30" s="1">
        <v>1</v>
      </c>
      <c r="K30" s="2">
        <f>IF(Tabla15[[#This Row],[Posición2]]=0,0,0.975^(Tabla15[[#This Row],[Posición2]]-1)*3000)</f>
        <v>3000</v>
      </c>
      <c r="L30" s="1">
        <v>0</v>
      </c>
      <c r="M30" s="1">
        <f>IF(Tabla15[[#This Row],[Posición3]]=0,0,0.975^(Tabla15[[#This Row],[Posición3]]-1)*3000)</f>
        <v>0</v>
      </c>
      <c r="O30" s="1">
        <f>IF(Tabla15[[#This Row],[Posición4]]=0,0,0.975^(Tabla15[[#This Row],[Posición4]]-1)*3000)</f>
        <v>0</v>
      </c>
      <c r="P30" s="2">
        <f>SUM(Tabla15[[#This Row],[Puntaje]],Tabla15[[#This Row],[Puntaje2]],Tabla15[[#This Row],[Puntaje3]],Tabla15[[#This Row],[Puntaje4]])</f>
        <v>6000</v>
      </c>
      <c r="Q30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6000</v>
      </c>
      <c r="R30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6000</v>
      </c>
      <c r="S30" s="1">
        <f>+COUNTA(Tabla15[[#This Row],[Posición]:[Puntaje4]])-COUNTA($H$1:$O$1)</f>
        <v>3</v>
      </c>
    </row>
    <row r="31" spans="1:19" x14ac:dyDescent="0.35">
      <c r="A31" s="1">
        <v>60</v>
      </c>
      <c r="B31" s="1" t="s">
        <v>165</v>
      </c>
      <c r="C31" s="1" t="s">
        <v>166</v>
      </c>
      <c r="E31" s="1" t="s">
        <v>8</v>
      </c>
      <c r="G31" s="1" t="s">
        <v>5</v>
      </c>
      <c r="I31" s="2">
        <f>IF(Tabla15[[#This Row],[Posición]]=0,0,0.975^(Tabla15[[#This Row],[Posición]]-1)*3000)</f>
        <v>0</v>
      </c>
      <c r="J31" s="1">
        <v>1</v>
      </c>
      <c r="K31" s="2">
        <f>IF(Tabla15[[#This Row],[Posición2]]=0,0,0.975^(Tabla15[[#This Row],[Posición2]]-1)*3000)</f>
        <v>3000</v>
      </c>
      <c r="L31" s="1">
        <v>1</v>
      </c>
      <c r="M31" s="1">
        <f>IF(Tabla15[[#This Row],[Posición3]]=0,0,0.975^(Tabla15[[#This Row],[Posición3]]-1)*3000)</f>
        <v>3000</v>
      </c>
      <c r="O31" s="1">
        <f>IF(Tabla15[[#This Row],[Posición4]]=0,0,0.975^(Tabla15[[#This Row],[Posición4]]-1)*3000)</f>
        <v>0</v>
      </c>
      <c r="P31" s="2">
        <f>SUM(Tabla15[[#This Row],[Puntaje]],Tabla15[[#This Row],[Puntaje2]],Tabla15[[#This Row],[Puntaje3]],Tabla15[[#This Row],[Puntaje4]])</f>
        <v>6000</v>
      </c>
      <c r="Q31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6000</v>
      </c>
      <c r="R31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6000</v>
      </c>
      <c r="S31" s="1">
        <f>+COUNTA(Tabla15[[#This Row],[Posición]:[Puntaje4]])-COUNTA($H$1:$O$1)</f>
        <v>2</v>
      </c>
    </row>
    <row r="32" spans="1:19" x14ac:dyDescent="0.35">
      <c r="A32" s="1">
        <v>26</v>
      </c>
      <c r="B32" s="1" t="s">
        <v>86</v>
      </c>
      <c r="C32" s="1" t="s">
        <v>22</v>
      </c>
      <c r="D32" s="1" t="s">
        <v>172</v>
      </c>
      <c r="E32" s="1" t="s">
        <v>8</v>
      </c>
      <c r="G32" s="1" t="s">
        <v>63</v>
      </c>
      <c r="H32" s="1">
        <v>1</v>
      </c>
      <c r="I32" s="2">
        <f>IF(Tabla15[[#This Row],[Posición]]=0,0,0.975^(Tabla15[[#This Row],[Posición]]-1)*3000)</f>
        <v>3000</v>
      </c>
      <c r="J32" s="1">
        <v>2</v>
      </c>
      <c r="K32" s="2">
        <f>IF(Tabla15[[#This Row],[Posición2]]=0,0,0.975^(Tabla15[[#This Row],[Posición2]]-1)*3000)</f>
        <v>2925</v>
      </c>
      <c r="M32" s="1">
        <f>IF(Tabla15[[#This Row],[Posición3]]=0,0,0.975^(Tabla15[[#This Row],[Posición3]]-1)*3000)</f>
        <v>0</v>
      </c>
      <c r="O32" s="1">
        <f>IF(Tabla15[[#This Row],[Posición4]]=0,0,0.975^(Tabla15[[#This Row],[Posición4]]-1)*3000)</f>
        <v>0</v>
      </c>
      <c r="P32" s="2">
        <f>SUM(Tabla15[[#This Row],[Puntaje]],Tabla15[[#This Row],[Puntaje2]],Tabla15[[#This Row],[Puntaje3]],Tabla15[[#This Row],[Puntaje4]])</f>
        <v>5925</v>
      </c>
      <c r="Q32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5925</v>
      </c>
      <c r="R32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5925</v>
      </c>
      <c r="S32" s="1">
        <f>+COUNTA(Tabla15[[#This Row],[Posición]:[Puntaje4]])-COUNTA($H$1:$O$1)</f>
        <v>2</v>
      </c>
    </row>
    <row r="33" spans="1:19" x14ac:dyDescent="0.35">
      <c r="A33" s="1">
        <v>57</v>
      </c>
      <c r="B33" s="1" t="s">
        <v>159</v>
      </c>
      <c r="C33" s="1" t="s">
        <v>160</v>
      </c>
      <c r="D33" s="1" t="s">
        <v>161</v>
      </c>
      <c r="E33" s="1" t="s">
        <v>8</v>
      </c>
      <c r="G33" s="1" t="s">
        <v>3</v>
      </c>
      <c r="I33" s="2">
        <f>IF(Tabla15[[#This Row],[Posición]]=0,0,0.975^(Tabla15[[#This Row],[Posición]]-1)*3000)</f>
        <v>0</v>
      </c>
      <c r="J33" s="1">
        <v>2</v>
      </c>
      <c r="K33" s="2">
        <f>IF(Tabla15[[#This Row],[Posición2]]=0,0,0.975^(Tabla15[[#This Row],[Posición2]]-1)*3000)</f>
        <v>2925</v>
      </c>
      <c r="M33" s="1">
        <f>IF(Tabla15[[#This Row],[Posición3]]=0,0,0.975^(Tabla15[[#This Row],[Posición3]]-1)*3000)</f>
        <v>0</v>
      </c>
      <c r="N33" s="1">
        <v>1</v>
      </c>
      <c r="O33" s="1">
        <f>IF(Tabla15[[#This Row],[Posición4]]=0,0,0.975^(Tabla15[[#This Row],[Posición4]]-1)*3000)</f>
        <v>3000</v>
      </c>
      <c r="P33" s="2">
        <f>SUM(Tabla15[[#This Row],[Puntaje]],Tabla15[[#This Row],[Puntaje2]],Tabla15[[#This Row],[Puntaje3]],Tabla15[[#This Row],[Puntaje4]])</f>
        <v>5925</v>
      </c>
      <c r="Q33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5925</v>
      </c>
      <c r="R33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5925</v>
      </c>
      <c r="S33" s="1">
        <f>+COUNTA(Tabla15[[#This Row],[Posición]:[Puntaje4]])-COUNTA($H$1:$O$1)</f>
        <v>2</v>
      </c>
    </row>
    <row r="34" spans="1:19" x14ac:dyDescent="0.35">
      <c r="A34" s="1">
        <v>24</v>
      </c>
      <c r="B34" s="1" t="s">
        <v>93</v>
      </c>
      <c r="C34" s="1" t="s">
        <v>98</v>
      </c>
      <c r="D34" s="1" t="s">
        <v>105</v>
      </c>
      <c r="E34" s="1" t="s">
        <v>8</v>
      </c>
      <c r="G34" s="1" t="s">
        <v>62</v>
      </c>
      <c r="H34" s="1">
        <v>2</v>
      </c>
      <c r="I34" s="2">
        <f>IF(Tabla15[[#This Row],[Posición]]=0,0,0.975^(Tabla15[[#This Row],[Posición]]-1)*3000)</f>
        <v>2925</v>
      </c>
      <c r="J34" s="1">
        <v>2</v>
      </c>
      <c r="K34" s="2">
        <f>IF(Tabla15[[#This Row],[Posición2]]=0,0,0.975^(Tabla15[[#This Row],[Posición2]]-1)*3000)</f>
        <v>2925</v>
      </c>
      <c r="M34" s="1">
        <f>IF(Tabla15[[#This Row],[Posición3]]=0,0,0.975^(Tabla15[[#This Row],[Posición3]]-1)*3000)</f>
        <v>0</v>
      </c>
      <c r="O34" s="1">
        <f>IF(Tabla15[[#This Row],[Posición4]]=0,0,0.975^(Tabla15[[#This Row],[Posición4]]-1)*3000)</f>
        <v>0</v>
      </c>
      <c r="P34" s="2">
        <f>SUM(Tabla15[[#This Row],[Puntaje]],Tabla15[[#This Row],[Puntaje2]],Tabla15[[#This Row],[Puntaje3]],Tabla15[[#This Row],[Puntaje4]])</f>
        <v>5850</v>
      </c>
      <c r="Q34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5850</v>
      </c>
      <c r="R34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5850</v>
      </c>
      <c r="S34" s="1">
        <f>+COUNTA(Tabla15[[#This Row],[Posición]:[Puntaje4]])-COUNTA($H$1:$O$1)</f>
        <v>2</v>
      </c>
    </row>
    <row r="35" spans="1:19" x14ac:dyDescent="0.35">
      <c r="A35" s="1">
        <v>39</v>
      </c>
      <c r="B35" s="3" t="s">
        <v>130</v>
      </c>
      <c r="C35" s="3" t="s">
        <v>16</v>
      </c>
      <c r="D35" s="1" t="s">
        <v>17</v>
      </c>
      <c r="E35" s="1" t="s">
        <v>8</v>
      </c>
      <c r="G35" t="s">
        <v>190</v>
      </c>
      <c r="I35" s="2">
        <f>IF(Tabla15[[#This Row],[Posición]]=0,0,0.975^(Tabla15[[#This Row],[Posición]]-1)*3000)</f>
        <v>0</v>
      </c>
      <c r="J35" s="1">
        <v>2</v>
      </c>
      <c r="K35" s="2">
        <f>IF(Tabla15[[#This Row],[Posición2]]=0,0,0.975^(Tabla15[[#This Row],[Posición2]]-1)*3000)</f>
        <v>2925</v>
      </c>
      <c r="L35" s="1">
        <v>2</v>
      </c>
      <c r="M35" s="1">
        <f>IF(Tabla15[[#This Row],[Posición3]]=0,0,0.975^(Tabla15[[#This Row],[Posición3]]-1)*3000)</f>
        <v>2925</v>
      </c>
      <c r="O35" s="1">
        <f>IF(Tabla15[[#This Row],[Posición4]]=0,0,0.975^(Tabla15[[#This Row],[Posición4]]-1)*3000)</f>
        <v>0</v>
      </c>
      <c r="P35" s="2">
        <f>SUM(Tabla15[[#This Row],[Puntaje]],Tabla15[[#This Row],[Puntaje2]],Tabla15[[#This Row],[Puntaje3]],Tabla15[[#This Row],[Puntaje4]])</f>
        <v>5850</v>
      </c>
      <c r="Q35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5850</v>
      </c>
      <c r="R35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5850</v>
      </c>
      <c r="S35" s="1">
        <f>+COUNTA(Tabla15[[#This Row],[Posición]:[Puntaje4]])-COUNTA($H$1:$O$1)</f>
        <v>2</v>
      </c>
    </row>
    <row r="36" spans="1:19" x14ac:dyDescent="0.35">
      <c r="A36" s="1">
        <v>33</v>
      </c>
      <c r="B36" s="1" t="s">
        <v>89</v>
      </c>
      <c r="C36" s="1" t="s">
        <v>40</v>
      </c>
      <c r="E36" s="1" t="s">
        <v>8</v>
      </c>
      <c r="G36" s="1" t="s">
        <v>6</v>
      </c>
      <c r="H36" s="1">
        <v>2</v>
      </c>
      <c r="I36" s="2">
        <f>IF(Tabla15[[#This Row],[Posición]]=0,0,0.975^(Tabla15[[#This Row],[Posición]]-1)*3000)</f>
        <v>2925</v>
      </c>
      <c r="K36" s="2">
        <f>IF(Tabla15[[#This Row],[Posición2]]=0,0,0.975^(Tabla15[[#This Row],[Posición2]]-1)*3000)</f>
        <v>0</v>
      </c>
      <c r="M36" s="1">
        <f>IF(Tabla15[[#This Row],[Posición3]]=0,0,0.975^(Tabla15[[#This Row],[Posición3]]-1)*3000)</f>
        <v>0</v>
      </c>
      <c r="N36" s="1">
        <v>3</v>
      </c>
      <c r="O36" s="1">
        <f>IF(Tabla15[[#This Row],[Posición4]]=0,0,0.975^(Tabla15[[#This Row],[Posición4]]-1)*3000)</f>
        <v>2851.875</v>
      </c>
      <c r="P36" s="2">
        <f>SUM(Tabla15[[#This Row],[Puntaje]],Tabla15[[#This Row],[Puntaje2]],Tabla15[[#This Row],[Puntaje3]],Tabla15[[#This Row],[Puntaje4]])</f>
        <v>5776.875</v>
      </c>
      <c r="Q36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5776.875</v>
      </c>
      <c r="R36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5776.875</v>
      </c>
      <c r="S36" s="1">
        <f>+COUNTA(Tabla15[[#This Row],[Posición]:[Puntaje4]])-COUNTA($H$1:$O$1)</f>
        <v>2</v>
      </c>
    </row>
    <row r="37" spans="1:19" x14ac:dyDescent="0.35">
      <c r="A37" s="1">
        <v>67</v>
      </c>
      <c r="B37" s="1" t="s">
        <v>131</v>
      </c>
      <c r="C37" s="1" t="s">
        <v>177</v>
      </c>
      <c r="D37" s="1" t="s">
        <v>17</v>
      </c>
      <c r="E37" s="1" t="s">
        <v>8</v>
      </c>
      <c r="G37" t="s">
        <v>190</v>
      </c>
      <c r="I37" s="2">
        <f>IF(Tabla15[[#This Row],[Posición]]=0,0,0.975^(Tabla15[[#This Row],[Posición]]-1)*3000)</f>
        <v>0</v>
      </c>
      <c r="K37" s="2">
        <f>IF(Tabla15[[#This Row],[Posición2]]=0,0,0.975^(Tabla15[[#This Row],[Posición2]]-1)*3000)</f>
        <v>0</v>
      </c>
      <c r="L37" s="1">
        <v>3</v>
      </c>
      <c r="M37" s="1">
        <f>IF(Tabla15[[#This Row],[Posición3]]=0,0,0.975^(Tabla15[[#This Row],[Posición3]]-1)*3000)</f>
        <v>2851.875</v>
      </c>
      <c r="N37" s="1">
        <v>2</v>
      </c>
      <c r="O37" s="1">
        <f>IF(Tabla15[[#This Row],[Posición4]]=0,0,0.975^(Tabla15[[#This Row],[Posición4]]-1)*3000)</f>
        <v>2925</v>
      </c>
      <c r="P37" s="2">
        <f>SUM(Tabla15[[#This Row],[Puntaje]],Tabla15[[#This Row],[Puntaje2]],Tabla15[[#This Row],[Puntaje3]],Tabla15[[#This Row],[Puntaje4]])</f>
        <v>5776.875</v>
      </c>
      <c r="Q37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5776.875</v>
      </c>
      <c r="R37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5776.875</v>
      </c>
      <c r="S37" s="1">
        <f>+COUNTA(Tabla15[[#This Row],[Posición]:[Puntaje4]])-COUNTA($H$1:$O$1)</f>
        <v>2</v>
      </c>
    </row>
    <row r="38" spans="1:19" x14ac:dyDescent="0.35">
      <c r="A38" s="1">
        <v>68</v>
      </c>
      <c r="B38" s="1" t="s">
        <v>33</v>
      </c>
      <c r="C38" s="1" t="s">
        <v>178</v>
      </c>
      <c r="D38" s="1" t="s">
        <v>179</v>
      </c>
      <c r="E38" s="1" t="s">
        <v>8</v>
      </c>
      <c r="G38" s="1" t="s">
        <v>127</v>
      </c>
      <c r="I38" s="2">
        <f>IF(Tabla15[[#This Row],[Posición]]=0,0,0.975^(Tabla15[[#This Row],[Posición]]-1)*3000)</f>
        <v>0</v>
      </c>
      <c r="K38" s="2">
        <f>IF(Tabla15[[#This Row],[Posición2]]=0,0,0.975^(Tabla15[[#This Row],[Posición2]]-1)*3000)</f>
        <v>0</v>
      </c>
      <c r="L38" s="1">
        <v>2</v>
      </c>
      <c r="M38" s="1">
        <f>IF(Tabla15[[#This Row],[Posición3]]=0,0,0.975^(Tabla15[[#This Row],[Posición3]]-1)*3000)</f>
        <v>2925</v>
      </c>
      <c r="N38" s="1">
        <v>3</v>
      </c>
      <c r="O38" s="1">
        <f>IF(Tabla15[[#This Row],[Posición4]]=0,0,0.975^(Tabla15[[#This Row],[Posición4]]-1)*3000)</f>
        <v>2851.875</v>
      </c>
      <c r="P38" s="2">
        <f>SUM(Tabla15[[#This Row],[Puntaje]],Tabla15[[#This Row],[Puntaje2]],Tabla15[[#This Row],[Puntaje3]],Tabla15[[#This Row],[Puntaje4]])</f>
        <v>5776.875</v>
      </c>
      <c r="Q38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5776.875</v>
      </c>
      <c r="R38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5776.875</v>
      </c>
      <c r="S38" s="1">
        <f>+COUNTA(Tabla15[[#This Row],[Posición]:[Puntaje4]])-COUNTA($H$1:$O$1)</f>
        <v>2</v>
      </c>
    </row>
    <row r="39" spans="1:19" x14ac:dyDescent="0.35">
      <c r="A39" s="1">
        <v>70</v>
      </c>
      <c r="B39" s="1" t="s">
        <v>182</v>
      </c>
      <c r="C39" s="1" t="s">
        <v>183</v>
      </c>
      <c r="D39" s="1" t="s">
        <v>184</v>
      </c>
      <c r="E39" s="1" t="s">
        <v>8</v>
      </c>
      <c r="G39" s="1" t="s">
        <v>3</v>
      </c>
      <c r="I39" s="2">
        <f>IF(Tabla15[[#This Row],[Posición]]=0,0,0.975^(Tabla15[[#This Row],[Posición]]-1)*3000)</f>
        <v>0</v>
      </c>
      <c r="K39" s="2">
        <f>IF(Tabla15[[#This Row],[Posición2]]=0,0,0.975^(Tabla15[[#This Row],[Posición2]]-1)*3000)</f>
        <v>0</v>
      </c>
      <c r="L39" s="1">
        <v>3</v>
      </c>
      <c r="M39" s="1">
        <f>IF(Tabla15[[#This Row],[Posición3]]=0,0,0.975^(Tabla15[[#This Row],[Posición3]]-1)*3000)</f>
        <v>2851.875</v>
      </c>
      <c r="N39" s="1">
        <v>2</v>
      </c>
      <c r="O39" s="1">
        <f>IF(Tabla15[[#This Row],[Posición4]]=0,0,0.975^(Tabla15[[#This Row],[Posición4]]-1)*3000)</f>
        <v>2925</v>
      </c>
      <c r="P39" s="2">
        <f>SUM(Tabla15[[#This Row],[Puntaje]],Tabla15[[#This Row],[Puntaje2]],Tabla15[[#This Row],[Puntaje3]],Tabla15[[#This Row],[Puntaje4]])</f>
        <v>5776.875</v>
      </c>
      <c r="Q39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5776.875</v>
      </c>
      <c r="R39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5776.875</v>
      </c>
      <c r="S39" s="1">
        <f>+COUNTA(Tabla15[[#This Row],[Posición]:[Puntaje4]])-COUNTA($H$1:$O$1)</f>
        <v>2</v>
      </c>
    </row>
    <row r="40" spans="1:19" x14ac:dyDescent="0.35">
      <c r="A40" s="1">
        <v>74</v>
      </c>
      <c r="B40" s="1" t="s">
        <v>23</v>
      </c>
      <c r="C40" s="1" t="s">
        <v>188</v>
      </c>
      <c r="D40" s="1" t="s">
        <v>189</v>
      </c>
      <c r="E40" s="1" t="s">
        <v>8</v>
      </c>
      <c r="G40" s="1" t="s">
        <v>56</v>
      </c>
      <c r="I40" s="2">
        <f>IF(Tabla15[[#This Row],[Posición]]=0,0,0.975^(Tabla15[[#This Row],[Posición]]-1)*3000)</f>
        <v>0</v>
      </c>
      <c r="K40" s="2">
        <f>IF(Tabla15[[#This Row],[Posición2]]=0,0,0.975^(Tabla15[[#This Row],[Posición2]]-1)*3000)</f>
        <v>0</v>
      </c>
      <c r="L40" s="1">
        <v>2</v>
      </c>
      <c r="M40" s="1">
        <f>IF(Tabla15[[#This Row],[Posición3]]=0,0,0.975^(Tabla15[[#This Row],[Posición3]]-1)*3000)</f>
        <v>2925</v>
      </c>
      <c r="N40" s="1">
        <v>3</v>
      </c>
      <c r="O40" s="1">
        <f>IF(Tabla15[[#This Row],[Posición4]]=0,0,0.975^(Tabla15[[#This Row],[Posición4]]-1)*3000)</f>
        <v>2851.875</v>
      </c>
      <c r="P40" s="2">
        <f>SUM(Tabla15[[#This Row],[Puntaje]],Tabla15[[#This Row],[Puntaje2]],Tabla15[[#This Row],[Puntaje3]],Tabla15[[#This Row],[Puntaje4]])</f>
        <v>5776.875</v>
      </c>
      <c r="Q40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5776.875</v>
      </c>
      <c r="R40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5776.875</v>
      </c>
      <c r="S40" s="1">
        <f>+COUNTA(Tabla15[[#This Row],[Posición]:[Puntaje4]])-COUNTA($H$1:$O$1)</f>
        <v>2</v>
      </c>
    </row>
    <row r="41" spans="1:19" x14ac:dyDescent="0.35">
      <c r="A41" s="1">
        <v>6</v>
      </c>
      <c r="B41" s="1" t="s">
        <v>193</v>
      </c>
      <c r="C41" s="1" t="s">
        <v>36</v>
      </c>
      <c r="D41" s="1" t="s">
        <v>72</v>
      </c>
      <c r="E41" s="1" t="s">
        <v>8</v>
      </c>
      <c r="G41" s="1" t="s">
        <v>4</v>
      </c>
      <c r="H41" s="1">
        <v>3</v>
      </c>
      <c r="I41" s="2">
        <f>IF(Tabla15[[#This Row],[Posición]]=0,0,0.975^(Tabla15[[#This Row],[Posición]]-1)*3000)</f>
        <v>2851.875</v>
      </c>
      <c r="J41" s="1">
        <v>3</v>
      </c>
      <c r="K41" s="2">
        <f>IF(Tabla15[[#This Row],[Posición2]]=0,0,0.975^(Tabla15[[#This Row],[Posición2]]-1)*3000)</f>
        <v>2851.875</v>
      </c>
      <c r="M41" s="1">
        <f>IF(Tabla15[[#This Row],[Posición3]]=0,0,0.975^(Tabla15[[#This Row],[Posición3]]-1)*3000)</f>
        <v>0</v>
      </c>
      <c r="O41" s="1">
        <f>IF(Tabla15[[#This Row],[Posición4]]=0,0,0.975^(Tabla15[[#This Row],[Posición4]]-1)*3000)</f>
        <v>0</v>
      </c>
      <c r="P41" s="2">
        <f>SUM(Tabla15[[#This Row],[Puntaje]],Tabla15[[#This Row],[Puntaje2]],Tabla15[[#This Row],[Puntaje3]],Tabla15[[#This Row],[Puntaje4]])</f>
        <v>5703.75</v>
      </c>
      <c r="Q41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5703.75</v>
      </c>
      <c r="R41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5703.75</v>
      </c>
      <c r="S41" s="1">
        <f>+COUNTA(Tabla15[[#This Row],[Posición]:[Puntaje4]])-COUNTA($H$1:$O$1)</f>
        <v>2</v>
      </c>
    </row>
    <row r="42" spans="1:19" x14ac:dyDescent="0.35">
      <c r="A42" s="1">
        <v>40</v>
      </c>
      <c r="B42" s="3" t="s">
        <v>131</v>
      </c>
      <c r="C42" s="3" t="s">
        <v>73</v>
      </c>
      <c r="D42" s="1" t="s">
        <v>135</v>
      </c>
      <c r="E42" s="1" t="s">
        <v>8</v>
      </c>
      <c r="G42" t="s">
        <v>190</v>
      </c>
      <c r="I42" s="2">
        <f>IF(Tabla15[[#This Row],[Posición]]=0,0,0.975^(Tabla15[[#This Row],[Posición]]-1)*3000)</f>
        <v>0</v>
      </c>
      <c r="J42" s="1">
        <v>3</v>
      </c>
      <c r="K42" s="2">
        <f>IF(Tabla15[[#This Row],[Posición2]]=0,0,0.975^(Tabla15[[#This Row],[Posición2]]-1)*3000)</f>
        <v>2851.875</v>
      </c>
      <c r="L42" s="1">
        <v>4</v>
      </c>
      <c r="M42" s="1">
        <f>IF(Tabla15[[#This Row],[Posición3]]=0,0,0.975^(Tabla15[[#This Row],[Posición3]]-1)*3000)</f>
        <v>2780.578125</v>
      </c>
      <c r="O42" s="1">
        <f>IF(Tabla15[[#This Row],[Posición4]]=0,0,0.975^(Tabla15[[#This Row],[Posición4]]-1)*3000)</f>
        <v>0</v>
      </c>
      <c r="P42" s="2">
        <f>SUM(Tabla15[[#This Row],[Puntaje]],Tabla15[[#This Row],[Puntaje2]],Tabla15[[#This Row],[Puntaje3]],Tabla15[[#This Row],[Puntaje4]])</f>
        <v>5632.453125</v>
      </c>
      <c r="Q42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5632.453125</v>
      </c>
      <c r="R42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5632.453125</v>
      </c>
      <c r="S42" s="1">
        <f>+COUNTA(Tabla15[[#This Row],[Posición]:[Puntaje4]])-COUNTA($H$1:$O$1)</f>
        <v>2</v>
      </c>
    </row>
    <row r="43" spans="1:19" x14ac:dyDescent="0.35">
      <c r="A43" s="1">
        <v>44</v>
      </c>
      <c r="B43" s="3" t="s">
        <v>200</v>
      </c>
      <c r="C43" s="3" t="s">
        <v>140</v>
      </c>
      <c r="D43" s="1" t="s">
        <v>137</v>
      </c>
      <c r="E43" s="1" t="s">
        <v>8</v>
      </c>
      <c r="G43" t="s">
        <v>190</v>
      </c>
      <c r="I43" s="2">
        <f>IF(Tabla15[[#This Row],[Posición]]=0,0,0.975^(Tabla15[[#This Row],[Posición]]-1)*3000)</f>
        <v>0</v>
      </c>
      <c r="J43" s="1">
        <v>7</v>
      </c>
      <c r="K43" s="2">
        <f>IF(Tabla15[[#This Row],[Posición2]]=0,0,0.975^(Tabla15[[#This Row],[Posición2]]-1)*3000)</f>
        <v>2577.2049030761714</v>
      </c>
      <c r="M43" s="1">
        <f>IF(Tabla15[[#This Row],[Posición3]]=0,0,0.975^(Tabla15[[#This Row],[Posición3]]-1)*3000)</f>
        <v>0</v>
      </c>
      <c r="N43" s="1">
        <v>4</v>
      </c>
      <c r="O43" s="1">
        <f>IF(Tabla15[[#This Row],[Posición4]]=0,0,0.975^(Tabla15[[#This Row],[Posición4]]-1)*3000)</f>
        <v>2780.578125</v>
      </c>
      <c r="P43" s="2">
        <f>SUM(Tabla15[[#This Row],[Puntaje]],Tabla15[[#This Row],[Puntaje2]],Tabla15[[#This Row],[Puntaje3]],Tabla15[[#This Row],[Puntaje4]])</f>
        <v>5357.7830280761718</v>
      </c>
      <c r="Q43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5357.7830280761718</v>
      </c>
      <c r="R43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5357.7830280761718</v>
      </c>
      <c r="S43" s="1">
        <f>+COUNTA(Tabla15[[#This Row],[Posición]:[Puntaje4]])-COUNTA($H$1:$O$1)</f>
        <v>2</v>
      </c>
    </row>
    <row r="44" spans="1:19" x14ac:dyDescent="0.35">
      <c r="A44" s="1">
        <v>15</v>
      </c>
      <c r="B44" s="1" t="s">
        <v>78</v>
      </c>
      <c r="C44" s="1" t="s">
        <v>59</v>
      </c>
      <c r="D44" s="1" t="s">
        <v>20</v>
      </c>
      <c r="E44" s="1" t="s">
        <v>8</v>
      </c>
      <c r="G44" s="1" t="s">
        <v>3</v>
      </c>
      <c r="H44" s="1">
        <v>9</v>
      </c>
      <c r="I44" s="2">
        <f>IF(Tabla15[[#This Row],[Posición]]=0,0,0.975^(Tabla15[[#This Row],[Posición]]-1)*3000)</f>
        <v>2449.9554109867854</v>
      </c>
      <c r="J44" s="1">
        <v>8</v>
      </c>
      <c r="K44" s="2">
        <f>IF(Tabla15[[#This Row],[Posición2]]=0,0,0.975^(Tabla15[[#This Row],[Posición2]]-1)*3000)</f>
        <v>2512.7747804992669</v>
      </c>
      <c r="M44" s="1">
        <f>IF(Tabla15[[#This Row],[Posición3]]=0,0,0.975^(Tabla15[[#This Row],[Posición3]]-1)*3000)</f>
        <v>0</v>
      </c>
      <c r="O44" s="1">
        <f>IF(Tabla15[[#This Row],[Posición4]]=0,0,0.975^(Tabla15[[#This Row],[Posición4]]-1)*3000)</f>
        <v>0</v>
      </c>
      <c r="P44" s="2">
        <f>SUM(Tabla15[[#This Row],[Puntaje]],Tabla15[[#This Row],[Puntaje2]],Tabla15[[#This Row],[Puntaje3]],Tabla15[[#This Row],[Puntaje4]])</f>
        <v>4962.7301914860527</v>
      </c>
      <c r="Q44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4962.7301914860527</v>
      </c>
      <c r="R44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4962.7301914860527</v>
      </c>
      <c r="S44" s="1">
        <f>+COUNTA(Tabla15[[#This Row],[Posición]:[Puntaje4]])-COUNTA($H$1:$O$1)</f>
        <v>2</v>
      </c>
    </row>
    <row r="45" spans="1:19" x14ac:dyDescent="0.35">
      <c r="A45" s="1">
        <v>19</v>
      </c>
      <c r="B45" s="1" t="s">
        <v>90</v>
      </c>
      <c r="C45" s="1" t="s">
        <v>101</v>
      </c>
      <c r="E45" s="1" t="s">
        <v>8</v>
      </c>
      <c r="G45" s="1" t="s">
        <v>65</v>
      </c>
      <c r="H45" s="1">
        <v>1</v>
      </c>
      <c r="I45" s="2">
        <f>IF(Tabla15[[#This Row],[Posición]]=0,0,0.975^(Tabla15[[#This Row],[Posición]]-1)*3000)</f>
        <v>3000</v>
      </c>
      <c r="K45" s="2">
        <f>IF(Tabla15[[#This Row],[Posición2]]=0,0,0.975^(Tabla15[[#This Row],[Posición2]]-1)*3000)</f>
        <v>0</v>
      </c>
      <c r="M45" s="1">
        <f>IF(Tabla15[[#This Row],[Posición3]]=0,0,0.975^(Tabla15[[#This Row],[Posición3]]-1)*3000)</f>
        <v>0</v>
      </c>
      <c r="O45" s="1">
        <f>IF(Tabla15[[#This Row],[Posición4]]=0,0,0.975^(Tabla15[[#This Row],[Posición4]]-1)*3000)</f>
        <v>0</v>
      </c>
      <c r="P45" s="2">
        <f>SUM(Tabla15[[#This Row],[Puntaje]],Tabla15[[#This Row],[Puntaje2]],Tabla15[[#This Row],[Puntaje3]],Tabla15[[#This Row],[Puntaje4]])</f>
        <v>3000</v>
      </c>
      <c r="Q45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3000</v>
      </c>
      <c r="R45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3000</v>
      </c>
      <c r="S45" s="1">
        <f>+COUNTA(Tabla15[[#This Row],[Posición]:[Puntaje4]])-COUNTA($H$1:$O$1)</f>
        <v>1</v>
      </c>
    </row>
    <row r="46" spans="1:19" x14ac:dyDescent="0.35">
      <c r="A46" s="1">
        <v>20</v>
      </c>
      <c r="B46" s="1" t="s">
        <v>51</v>
      </c>
      <c r="C46" s="1" t="s">
        <v>25</v>
      </c>
      <c r="D46" s="1" t="s">
        <v>104</v>
      </c>
      <c r="E46" s="1" t="s">
        <v>8</v>
      </c>
      <c r="G46" s="1" t="s">
        <v>5</v>
      </c>
      <c r="H46" s="1">
        <v>1</v>
      </c>
      <c r="I46" s="2">
        <f>IF(Tabla15[[#This Row],[Posición]]=0,0,0.975^(Tabla15[[#This Row],[Posición]]-1)*3000)</f>
        <v>3000</v>
      </c>
      <c r="K46" s="2">
        <f>IF(Tabla15[[#This Row],[Posición2]]=0,0,0.975^(Tabla15[[#This Row],[Posición2]]-1)*3000)</f>
        <v>0</v>
      </c>
      <c r="M46" s="1">
        <f>IF(Tabla15[[#This Row],[Posición3]]=0,0,0.975^(Tabla15[[#This Row],[Posición3]]-1)*3000)</f>
        <v>0</v>
      </c>
      <c r="O46" s="1">
        <f>IF(Tabla15[[#This Row],[Posición4]]=0,0,0.975^(Tabla15[[#This Row],[Posición4]]-1)*3000)</f>
        <v>0</v>
      </c>
      <c r="P46" s="2">
        <f>SUM(Tabla15[[#This Row],[Puntaje]],Tabla15[[#This Row],[Puntaje2]],Tabla15[[#This Row],[Puntaje3]],Tabla15[[#This Row],[Puntaje4]])</f>
        <v>3000</v>
      </c>
      <c r="Q46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3000</v>
      </c>
      <c r="R46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3000</v>
      </c>
      <c r="S46" s="1">
        <f>+COUNTA(Tabla15[[#This Row],[Posición]:[Puntaje4]])-COUNTA($H$1:$O$1)</f>
        <v>1</v>
      </c>
    </row>
    <row r="47" spans="1:19" x14ac:dyDescent="0.35">
      <c r="A47" s="1">
        <v>35</v>
      </c>
      <c r="B47" s="3" t="s">
        <v>120</v>
      </c>
      <c r="C47" s="3" t="s">
        <v>123</v>
      </c>
      <c r="E47" s="1" t="s">
        <v>8</v>
      </c>
      <c r="G47" t="s">
        <v>191</v>
      </c>
      <c r="I47" s="2">
        <f>IF(Tabla15[[#This Row],[Posición]]=0,0,0.975^(Tabla15[[#This Row],[Posición]]-1)*3000)</f>
        <v>0</v>
      </c>
      <c r="J47" s="1">
        <v>1</v>
      </c>
      <c r="K47" s="2">
        <f>IF(Tabla15[[#This Row],[Posición2]]=0,0,0.975^(Tabla15[[#This Row],[Posición2]]-1)*3000)</f>
        <v>3000</v>
      </c>
      <c r="M47" s="1">
        <f>IF(Tabla15[[#This Row],[Posición3]]=0,0,0.975^(Tabla15[[#This Row],[Posición3]]-1)*3000)</f>
        <v>0</v>
      </c>
      <c r="O47" s="1">
        <f>IF(Tabla15[[#This Row],[Posición4]]=0,0,0.975^(Tabla15[[#This Row],[Posición4]]-1)*3000)</f>
        <v>0</v>
      </c>
      <c r="P47" s="2">
        <f>SUM(Tabla15[[#This Row],[Puntaje]],Tabla15[[#This Row],[Puntaje2]],Tabla15[[#This Row],[Puntaje3]],Tabla15[[#This Row],[Puntaje4]])</f>
        <v>3000</v>
      </c>
      <c r="Q47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3000</v>
      </c>
      <c r="R47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3000</v>
      </c>
      <c r="S47" s="1">
        <f>+COUNTA(Tabla15[[#This Row],[Posición]:[Puntaje4]])-COUNTA($H$1:$O$1)</f>
        <v>1</v>
      </c>
    </row>
    <row r="48" spans="1:19" x14ac:dyDescent="0.35">
      <c r="A48" s="1">
        <v>46</v>
      </c>
      <c r="B48" s="3" t="s">
        <v>142</v>
      </c>
      <c r="C48" s="3" t="s">
        <v>155</v>
      </c>
      <c r="D48" s="1" t="s">
        <v>151</v>
      </c>
      <c r="E48" s="1" t="s">
        <v>8</v>
      </c>
      <c r="G48" s="1" t="s">
        <v>127</v>
      </c>
      <c r="I48" s="2">
        <f>IF(Tabla15[[#This Row],[Posición]]=0,0,0.975^(Tabla15[[#This Row],[Posición]]-1)*3000)</f>
        <v>0</v>
      </c>
      <c r="J48" s="1">
        <v>1</v>
      </c>
      <c r="K48" s="2">
        <f>IF(Tabla15[[#This Row],[Posición2]]=0,0,0.975^(Tabla15[[#This Row],[Posición2]]-1)*3000)</f>
        <v>3000</v>
      </c>
      <c r="M48" s="1">
        <f>IF(Tabla15[[#This Row],[Posición3]]=0,0,0.975^(Tabla15[[#This Row],[Posición3]]-1)*3000)</f>
        <v>0</v>
      </c>
      <c r="O48" s="1">
        <f>IF(Tabla15[[#This Row],[Posición4]]=0,0,0.975^(Tabla15[[#This Row],[Posición4]]-1)*3000)</f>
        <v>0</v>
      </c>
      <c r="P48" s="2">
        <f>SUM(Tabla15[[#This Row],[Puntaje]],Tabla15[[#This Row],[Puntaje2]],Tabla15[[#This Row],[Puntaje3]],Tabla15[[#This Row],[Puntaje4]])</f>
        <v>3000</v>
      </c>
      <c r="Q48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3000</v>
      </c>
      <c r="R48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3000</v>
      </c>
      <c r="S48" s="1">
        <f>+COUNTA(Tabla15[[#This Row],[Posición]:[Puntaje4]])-COUNTA($H$1:$O$1)</f>
        <v>1</v>
      </c>
    </row>
    <row r="49" spans="1:19" x14ac:dyDescent="0.35">
      <c r="A49" s="1">
        <v>61</v>
      </c>
      <c r="B49" s="1" t="s">
        <v>31</v>
      </c>
      <c r="C49" s="1" t="s">
        <v>167</v>
      </c>
      <c r="E49" s="1" t="s">
        <v>8</v>
      </c>
      <c r="G49" s="1" t="s">
        <v>56</v>
      </c>
      <c r="I49" s="2">
        <f>IF(Tabla15[[#This Row],[Posición]]=0,0,0.975^(Tabla15[[#This Row],[Posición]]-1)*3000)</f>
        <v>0</v>
      </c>
      <c r="J49" s="1">
        <v>1</v>
      </c>
      <c r="K49" s="2">
        <f>IF(Tabla15[[#This Row],[Posición2]]=0,0,0.975^(Tabla15[[#This Row],[Posición2]]-1)*3000)</f>
        <v>3000</v>
      </c>
      <c r="M49" s="1">
        <f>IF(Tabla15[[#This Row],[Posición3]]=0,0,0.975^(Tabla15[[#This Row],[Posición3]]-1)*3000)</f>
        <v>0</v>
      </c>
      <c r="O49" s="1">
        <f>IF(Tabla15[[#This Row],[Posición4]]=0,0,0.975^(Tabla15[[#This Row],[Posición4]]-1)*3000)</f>
        <v>0</v>
      </c>
      <c r="P49" s="2">
        <f>SUM(Tabla15[[#This Row],[Puntaje]],Tabla15[[#This Row],[Puntaje2]],Tabla15[[#This Row],[Puntaje3]],Tabla15[[#This Row],[Puntaje4]])</f>
        <v>3000</v>
      </c>
      <c r="Q49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3000</v>
      </c>
      <c r="R49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3000</v>
      </c>
      <c r="S49" s="1">
        <f>+COUNTA(Tabla15[[#This Row],[Posición]:[Puntaje4]])-COUNTA($H$1:$O$1)</f>
        <v>1</v>
      </c>
    </row>
    <row r="50" spans="1:19" x14ac:dyDescent="0.35">
      <c r="A50" s="1">
        <v>65</v>
      </c>
      <c r="B50" s="1" t="s">
        <v>32</v>
      </c>
      <c r="C50" s="1" t="s">
        <v>173</v>
      </c>
      <c r="E50" s="1" t="s">
        <v>8</v>
      </c>
      <c r="G50" s="1" t="s">
        <v>174</v>
      </c>
      <c r="I50" s="2">
        <f>IF(Tabla15[[#This Row],[Posición]]=0,0,0.975^(Tabla15[[#This Row],[Posición]]-1)*3000)</f>
        <v>0</v>
      </c>
      <c r="J50" s="1">
        <v>1</v>
      </c>
      <c r="K50" s="2">
        <f>IF(Tabla15[[#This Row],[Posición2]]=0,0,0.975^(Tabla15[[#This Row],[Posición2]]-1)*3000)</f>
        <v>3000</v>
      </c>
      <c r="M50" s="1">
        <f>IF(Tabla15[[#This Row],[Posición3]]=0,0,0.975^(Tabla15[[#This Row],[Posición3]]-1)*3000)</f>
        <v>0</v>
      </c>
      <c r="O50" s="1">
        <f>IF(Tabla15[[#This Row],[Posición4]]=0,0,0.975^(Tabla15[[#This Row],[Posición4]]-1)*3000)</f>
        <v>0</v>
      </c>
      <c r="P50" s="2">
        <f>SUM(Tabla15[[#This Row],[Puntaje]],Tabla15[[#This Row],[Puntaje2]],Tabla15[[#This Row],[Puntaje3]],Tabla15[[#This Row],[Puntaje4]])</f>
        <v>3000</v>
      </c>
      <c r="Q50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3000</v>
      </c>
      <c r="R50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3000</v>
      </c>
      <c r="S50" s="1">
        <f>+COUNTA(Tabla15[[#This Row],[Posición]:[Puntaje4]])-COUNTA($H$1:$O$1)</f>
        <v>1</v>
      </c>
    </row>
    <row r="51" spans="1:19" x14ac:dyDescent="0.35">
      <c r="A51" s="1">
        <v>66</v>
      </c>
      <c r="B51" s="1" t="s">
        <v>33</v>
      </c>
      <c r="C51" s="1" t="s">
        <v>176</v>
      </c>
      <c r="E51" s="1" t="s">
        <v>8</v>
      </c>
      <c r="G51" t="s">
        <v>191</v>
      </c>
      <c r="I51" s="2">
        <f>IF(Tabla15[[#This Row],[Posición]]=0,0,0.975^(Tabla15[[#This Row],[Posición]]-1)*3000)</f>
        <v>0</v>
      </c>
      <c r="K51" s="2">
        <f>IF(Tabla15[[#This Row],[Posición2]]=0,0,0.975^(Tabla15[[#This Row],[Posición2]]-1)*3000)</f>
        <v>0</v>
      </c>
      <c r="L51" s="1">
        <v>1</v>
      </c>
      <c r="M51" s="1">
        <f>IF(Tabla15[[#This Row],[Posición3]]=0,0,0.975^(Tabla15[[#This Row],[Posición3]]-1)*3000)</f>
        <v>3000</v>
      </c>
      <c r="O51" s="1">
        <f>IF(Tabla15[[#This Row],[Posición4]]=0,0,0.975^(Tabla15[[#This Row],[Posición4]]-1)*3000)</f>
        <v>0</v>
      </c>
      <c r="P51" s="2">
        <f>SUM(Tabla15[[#This Row],[Puntaje]],Tabla15[[#This Row],[Puntaje2]],Tabla15[[#This Row],[Puntaje3]],Tabla15[[#This Row],[Puntaje4]])</f>
        <v>3000</v>
      </c>
      <c r="Q51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3000</v>
      </c>
      <c r="R51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3000</v>
      </c>
      <c r="S51" s="1">
        <f>+COUNTA(Tabla15[[#This Row],[Posición]:[Puntaje4]])-COUNTA($H$1:$O$1)</f>
        <v>1</v>
      </c>
    </row>
    <row r="52" spans="1:19" x14ac:dyDescent="0.35">
      <c r="A52" s="1">
        <v>69</v>
      </c>
      <c r="B52" s="1" t="s">
        <v>131</v>
      </c>
      <c r="C52" s="1" t="s">
        <v>180</v>
      </c>
      <c r="D52" s="1" t="s">
        <v>181</v>
      </c>
      <c r="E52" s="1" t="s">
        <v>8</v>
      </c>
      <c r="G52" s="1" t="s">
        <v>3</v>
      </c>
      <c r="I52" s="2">
        <f>IF(Tabla15[[#This Row],[Posición]]=0,0,0.975^(Tabla15[[#This Row],[Posición]]-1)*3000)</f>
        <v>0</v>
      </c>
      <c r="K52" s="2">
        <f>IF(Tabla15[[#This Row],[Posición2]]=0,0,0.975^(Tabla15[[#This Row],[Posición2]]-1)*3000)</f>
        <v>0</v>
      </c>
      <c r="L52" s="1">
        <v>1</v>
      </c>
      <c r="M52" s="1">
        <f>IF(Tabla15[[#This Row],[Posición3]]=0,0,0.975^(Tabla15[[#This Row],[Posición3]]-1)*3000)</f>
        <v>3000</v>
      </c>
      <c r="O52" s="1">
        <f>IF(Tabla15[[#This Row],[Posición4]]=0,0,0.975^(Tabla15[[#This Row],[Posición4]]-1)*3000)</f>
        <v>0</v>
      </c>
      <c r="P52" s="2">
        <f>SUM(Tabla15[[#This Row],[Puntaje]],Tabla15[[#This Row],[Puntaje2]],Tabla15[[#This Row],[Puntaje3]],Tabla15[[#This Row],[Puntaje4]])</f>
        <v>3000</v>
      </c>
      <c r="Q52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3000</v>
      </c>
      <c r="R52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3000</v>
      </c>
      <c r="S52" s="1">
        <f>+COUNTA(Tabla15[[#This Row],[Posición]:[Puntaje4]])-COUNTA($H$1:$O$1)</f>
        <v>1</v>
      </c>
    </row>
    <row r="53" spans="1:19" x14ac:dyDescent="0.35">
      <c r="A53" s="1">
        <v>75</v>
      </c>
      <c r="B53" s="1" t="s">
        <v>194</v>
      </c>
      <c r="C53" s="1" t="s">
        <v>166</v>
      </c>
      <c r="D53" s="1" t="s">
        <v>195</v>
      </c>
      <c r="E53" s="1" t="s">
        <v>8</v>
      </c>
      <c r="G53" s="1" t="s">
        <v>127</v>
      </c>
      <c r="I53" s="2">
        <f>IF(Tabla15[[#This Row],[Posición]]=0,0,0.975^(Tabla15[[#This Row],[Posición]]-1)*3000)</f>
        <v>0</v>
      </c>
      <c r="K53" s="2">
        <f>IF(Tabla15[[#This Row],[Posición2]]=0,0,0.975^(Tabla15[[#This Row],[Posición2]]-1)*3000)</f>
        <v>0</v>
      </c>
      <c r="M53" s="8">
        <f>IF(Tabla15[[#This Row],[Posición3]]=0,0,0.975^(Tabla15[[#This Row],[Posición3]]-1)*3000)</f>
        <v>0</v>
      </c>
      <c r="N53" s="1">
        <v>1</v>
      </c>
      <c r="O53" s="8">
        <f>IF(Tabla15[[#This Row],[Posición4]]=0,0,0.975^(Tabla15[[#This Row],[Posición4]]-1)*3000)</f>
        <v>3000</v>
      </c>
      <c r="P53" s="2">
        <f>SUM(Tabla15[[#This Row],[Puntaje]],Tabla15[[#This Row],[Puntaje2]],Tabla15[[#This Row],[Puntaje3]],Tabla15[[#This Row],[Puntaje4]])</f>
        <v>3000</v>
      </c>
      <c r="Q53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3000</v>
      </c>
      <c r="R53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3000</v>
      </c>
      <c r="S53" s="8">
        <f>+COUNTA(Tabla15[[#This Row],[Posición]:[Puntaje4]])-COUNTA($H$1:$O$1)</f>
        <v>1</v>
      </c>
    </row>
    <row r="54" spans="1:19" x14ac:dyDescent="0.35">
      <c r="A54" s="1">
        <v>76</v>
      </c>
      <c r="B54" s="1" t="s">
        <v>170</v>
      </c>
      <c r="C54" s="1" t="s">
        <v>206</v>
      </c>
      <c r="D54" s="1" t="s">
        <v>207</v>
      </c>
      <c r="E54" s="1" t="s">
        <v>8</v>
      </c>
      <c r="G54" s="1" t="s">
        <v>208</v>
      </c>
      <c r="I54" s="2">
        <f>IF(Tabla15[[#This Row],[Posición]]=0,0,0.975^(Tabla15[[#This Row],[Posición]]-1)*3000)</f>
        <v>0</v>
      </c>
      <c r="K54" s="2">
        <f>IF(Tabla15[[#This Row],[Posición2]]=0,0,0.975^(Tabla15[[#This Row],[Posición2]]-1)*3000)</f>
        <v>0</v>
      </c>
      <c r="M54" s="8">
        <f>IF(Tabla15[[#This Row],[Posición3]]=0,0,0.975^(Tabla15[[#This Row],[Posición3]]-1)*3000)</f>
        <v>0</v>
      </c>
      <c r="N54" s="1">
        <v>1</v>
      </c>
      <c r="O54" s="8">
        <f>IF(Tabla15[[#This Row],[Posición4]]=0,0,0.975^(Tabla15[[#This Row],[Posición4]]-1)*3000)</f>
        <v>3000</v>
      </c>
      <c r="P54" s="2">
        <f>SUM(Tabla15[[#This Row],[Puntaje]],Tabla15[[#This Row],[Puntaje2]],Tabla15[[#This Row],[Puntaje3]],Tabla15[[#This Row],[Puntaje4]])</f>
        <v>3000</v>
      </c>
      <c r="Q54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3000</v>
      </c>
      <c r="R54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3000</v>
      </c>
      <c r="S54" s="8">
        <f>+COUNTA(Tabla15[[#This Row],[Posición]:[Puntaje4]])-COUNTA($H$1:$O$1)</f>
        <v>1</v>
      </c>
    </row>
    <row r="55" spans="1:19" x14ac:dyDescent="0.35">
      <c r="A55" s="1">
        <v>18</v>
      </c>
      <c r="B55" s="1" t="s">
        <v>47</v>
      </c>
      <c r="C55" s="1" t="s">
        <v>83</v>
      </c>
      <c r="E55" s="1" t="s">
        <v>8</v>
      </c>
      <c r="G55" s="1" t="s">
        <v>56</v>
      </c>
      <c r="H55" s="1">
        <v>2</v>
      </c>
      <c r="I55" s="2">
        <f>IF(Tabla15[[#This Row],[Posición]]=0,0,0.975^(Tabla15[[#This Row],[Posición]]-1)*3000)</f>
        <v>2925</v>
      </c>
      <c r="K55" s="2">
        <f>IF(Tabla15[[#This Row],[Posición2]]=0,0,0.975^(Tabla15[[#This Row],[Posición2]]-1)*3000)</f>
        <v>0</v>
      </c>
      <c r="L55" s="1">
        <v>0</v>
      </c>
      <c r="M55" s="1">
        <f>IF(Tabla15[[#This Row],[Posición3]]=0,0,0.975^(Tabla15[[#This Row],[Posición3]]-1)*3000)</f>
        <v>0</v>
      </c>
      <c r="O55" s="1">
        <f>IF(Tabla15[[#This Row],[Posición4]]=0,0,0.975^(Tabla15[[#This Row],[Posición4]]-1)*3000)</f>
        <v>0</v>
      </c>
      <c r="P55" s="2">
        <f>SUM(Tabla15[[#This Row],[Puntaje]],Tabla15[[#This Row],[Puntaje2]],Tabla15[[#This Row],[Puntaje3]],Tabla15[[#This Row],[Puntaje4]])</f>
        <v>2925</v>
      </c>
      <c r="Q55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2925</v>
      </c>
      <c r="R55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2925</v>
      </c>
      <c r="S55" s="1">
        <f>+COUNTA(Tabla15[[#This Row],[Posición]:[Puntaje4]])-COUNTA($H$1:$O$1)</f>
        <v>2</v>
      </c>
    </row>
    <row r="56" spans="1:19" x14ac:dyDescent="0.35">
      <c r="A56" s="1">
        <v>28</v>
      </c>
      <c r="B56" s="1" t="s">
        <v>23</v>
      </c>
      <c r="C56" s="1" t="s">
        <v>99</v>
      </c>
      <c r="D56" s="1" t="s">
        <v>41</v>
      </c>
      <c r="E56" s="1" t="s">
        <v>8</v>
      </c>
      <c r="G56" s="1" t="s">
        <v>63</v>
      </c>
      <c r="H56" s="1">
        <v>2</v>
      </c>
      <c r="I56" s="2">
        <f>IF(Tabla15[[#This Row],[Posición]]=0,0,0.975^(Tabla15[[#This Row],[Posición]]-1)*3000)</f>
        <v>2925</v>
      </c>
      <c r="K56" s="2">
        <f>IF(Tabla15[[#This Row],[Posición2]]=0,0,0.975^(Tabla15[[#This Row],[Posición2]]-1)*3000)</f>
        <v>0</v>
      </c>
      <c r="M56" s="1">
        <f>IF(Tabla15[[#This Row],[Posición3]]=0,0,0.975^(Tabla15[[#This Row],[Posición3]]-1)*3000)</f>
        <v>0</v>
      </c>
      <c r="O56" s="1">
        <f>IF(Tabla15[[#This Row],[Posición4]]=0,0,0.975^(Tabla15[[#This Row],[Posición4]]-1)*3000)</f>
        <v>0</v>
      </c>
      <c r="P56" s="2">
        <f>SUM(Tabla15[[#This Row],[Puntaje]],Tabla15[[#This Row],[Puntaje2]],Tabla15[[#This Row],[Puntaje3]],Tabla15[[#This Row],[Puntaje4]])</f>
        <v>2925</v>
      </c>
      <c r="Q56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2925</v>
      </c>
      <c r="R56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2925</v>
      </c>
      <c r="S56" s="1">
        <f>+COUNTA(Tabla15[[#This Row],[Posición]:[Puntaje4]])-COUNTA($H$1:$O$1)</f>
        <v>1</v>
      </c>
    </row>
    <row r="57" spans="1:19" x14ac:dyDescent="0.35">
      <c r="A57" s="1">
        <v>31</v>
      </c>
      <c r="B57" s="1" t="s">
        <v>88</v>
      </c>
      <c r="C57" s="1" t="s">
        <v>39</v>
      </c>
      <c r="D57" s="1" t="s">
        <v>29</v>
      </c>
      <c r="E57" s="1" t="s">
        <v>8</v>
      </c>
      <c r="G57" s="1" t="s">
        <v>5</v>
      </c>
      <c r="H57" s="1">
        <v>2</v>
      </c>
      <c r="I57" s="2">
        <f>IF(Tabla15[[#This Row],[Posición]]=0,0,0.975^(Tabla15[[#This Row],[Posición]]-1)*3000)</f>
        <v>2925</v>
      </c>
      <c r="K57" s="2">
        <f>IF(Tabla15[[#This Row],[Posición2]]=0,0,0.975^(Tabla15[[#This Row],[Posición2]]-1)*3000)</f>
        <v>0</v>
      </c>
      <c r="M57" s="1">
        <f>IF(Tabla15[[#This Row],[Posición3]]=0,0,0.975^(Tabla15[[#This Row],[Posición3]]-1)*3000)</f>
        <v>0</v>
      </c>
      <c r="O57" s="1">
        <f>IF(Tabla15[[#This Row],[Posición4]]=0,0,0.975^(Tabla15[[#This Row],[Posición4]]-1)*3000)</f>
        <v>0</v>
      </c>
      <c r="P57" s="2">
        <f>SUM(Tabla15[[#This Row],[Puntaje]],Tabla15[[#This Row],[Puntaje2]],Tabla15[[#This Row],[Puntaje3]],Tabla15[[#This Row],[Puntaje4]])</f>
        <v>2925</v>
      </c>
      <c r="Q57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2925</v>
      </c>
      <c r="R57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2925</v>
      </c>
      <c r="S57" s="1">
        <f>+COUNTA(Tabla15[[#This Row],[Posición]:[Puntaje4]])-COUNTA($H$1:$O$1)</f>
        <v>1</v>
      </c>
    </row>
    <row r="58" spans="1:19" x14ac:dyDescent="0.35">
      <c r="A58" s="1">
        <v>47</v>
      </c>
      <c r="B58" s="3" t="s">
        <v>82</v>
      </c>
      <c r="C58" s="3" t="s">
        <v>149</v>
      </c>
      <c r="E58" s="1" t="s">
        <v>8</v>
      </c>
      <c r="G58" s="1" t="s">
        <v>127</v>
      </c>
      <c r="I58" s="2">
        <f>IF(Tabla15[[#This Row],[Posición]]=0,0,0.975^(Tabla15[[#This Row],[Posición]]-1)*3000)</f>
        <v>0</v>
      </c>
      <c r="J58" s="1">
        <v>2</v>
      </c>
      <c r="K58" s="2">
        <f>IF(Tabla15[[#This Row],[Posición2]]=0,0,0.975^(Tabla15[[#This Row],[Posición2]]-1)*3000)</f>
        <v>2925</v>
      </c>
      <c r="M58" s="1">
        <f>IF(Tabla15[[#This Row],[Posición3]]=0,0,0.975^(Tabla15[[#This Row],[Posición3]]-1)*3000)</f>
        <v>0</v>
      </c>
      <c r="O58" s="1">
        <f>IF(Tabla15[[#This Row],[Posición4]]=0,0,0.975^(Tabla15[[#This Row],[Posición4]]-1)*3000)</f>
        <v>0</v>
      </c>
      <c r="P58" s="2">
        <f>SUM(Tabla15[[#This Row],[Puntaje]],Tabla15[[#This Row],[Puntaje2]],Tabla15[[#This Row],[Puntaje3]],Tabla15[[#This Row],[Puntaje4]])</f>
        <v>2925</v>
      </c>
      <c r="Q58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2925</v>
      </c>
      <c r="R58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2925</v>
      </c>
      <c r="S58" s="1">
        <f>+COUNTA(Tabla15[[#This Row],[Posición]:[Puntaje4]])-COUNTA($H$1:$O$1)</f>
        <v>1</v>
      </c>
    </row>
    <row r="59" spans="1:19" x14ac:dyDescent="0.35">
      <c r="A59" s="1">
        <v>62</v>
      </c>
      <c r="B59" s="1" t="s">
        <v>168</v>
      </c>
      <c r="C59" s="1" t="s">
        <v>169</v>
      </c>
      <c r="E59" s="1" t="s">
        <v>8</v>
      </c>
      <c r="G59" s="1" t="s">
        <v>56</v>
      </c>
      <c r="I59" s="2">
        <f>IF(Tabla15[[#This Row],[Posición]]=0,0,0.975^(Tabla15[[#This Row],[Posición]]-1)*3000)</f>
        <v>0</v>
      </c>
      <c r="J59" s="1">
        <v>2</v>
      </c>
      <c r="K59" s="2">
        <f>IF(Tabla15[[#This Row],[Posición2]]=0,0,0.975^(Tabla15[[#This Row],[Posición2]]-1)*3000)</f>
        <v>2925</v>
      </c>
      <c r="M59" s="1">
        <f>IF(Tabla15[[#This Row],[Posición3]]=0,0,0.975^(Tabla15[[#This Row],[Posición3]]-1)*3000)</f>
        <v>0</v>
      </c>
      <c r="O59" s="1">
        <f>IF(Tabla15[[#This Row],[Posición4]]=0,0,0.975^(Tabla15[[#This Row],[Posición4]]-1)*3000)</f>
        <v>0</v>
      </c>
      <c r="P59" s="2">
        <f>SUM(Tabla15[[#This Row],[Puntaje]],Tabla15[[#This Row],[Puntaje2]],Tabla15[[#This Row],[Puntaje3]],Tabla15[[#This Row],[Puntaje4]])</f>
        <v>2925</v>
      </c>
      <c r="Q59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2925</v>
      </c>
      <c r="R59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2925</v>
      </c>
      <c r="S59" s="1">
        <f>+COUNTA(Tabla15[[#This Row],[Posición]:[Puntaje4]])-COUNTA($H$1:$O$1)</f>
        <v>1</v>
      </c>
    </row>
    <row r="60" spans="1:19" x14ac:dyDescent="0.35">
      <c r="A60" s="1">
        <v>72</v>
      </c>
      <c r="B60" s="1" t="s">
        <v>33</v>
      </c>
      <c r="C60" s="1" t="s">
        <v>186</v>
      </c>
      <c r="E60" s="1" t="s">
        <v>8</v>
      </c>
      <c r="G60" s="1" t="s">
        <v>5</v>
      </c>
      <c r="I60" s="2">
        <f>IF(Tabla15[[#This Row],[Posición]]=0,0,0.975^(Tabla15[[#This Row],[Posición]]-1)*3000)</f>
        <v>0</v>
      </c>
      <c r="K60" s="2">
        <f>IF(Tabla15[[#This Row],[Posición2]]=0,0,0.975^(Tabla15[[#This Row],[Posición2]]-1)*3000)</f>
        <v>0</v>
      </c>
      <c r="L60" s="1">
        <v>2</v>
      </c>
      <c r="M60" s="1">
        <f>IF(Tabla15[[#This Row],[Posición3]]=0,0,0.975^(Tabla15[[#This Row],[Posición3]]-1)*3000)</f>
        <v>2925</v>
      </c>
      <c r="O60" s="1">
        <f>IF(Tabla15[[#This Row],[Posición4]]=0,0,0.975^(Tabla15[[#This Row],[Posición4]]-1)*3000)</f>
        <v>0</v>
      </c>
      <c r="P60" s="2">
        <f>SUM(Tabla15[[#This Row],[Puntaje]],Tabla15[[#This Row],[Puntaje2]],Tabla15[[#This Row],[Puntaje3]],Tabla15[[#This Row],[Puntaje4]])</f>
        <v>2925</v>
      </c>
      <c r="Q60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2925</v>
      </c>
      <c r="R60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2925</v>
      </c>
      <c r="S60" s="1">
        <f>+COUNTA(Tabla15[[#This Row],[Posición]:[Puntaje4]])-COUNTA($H$1:$O$1)</f>
        <v>1</v>
      </c>
    </row>
    <row r="61" spans="1:19" x14ac:dyDescent="0.35">
      <c r="A61" s="1">
        <v>77</v>
      </c>
      <c r="B61" s="1" t="s">
        <v>201</v>
      </c>
      <c r="C61" s="1" t="s">
        <v>158</v>
      </c>
      <c r="D61" s="1" t="s">
        <v>157</v>
      </c>
      <c r="E61" s="1" t="s">
        <v>8</v>
      </c>
      <c r="G61" s="1" t="s">
        <v>56</v>
      </c>
      <c r="I61" s="2">
        <f>IF(Tabla15[[#This Row],[Posición]]=0,0,0.975^(Tabla15[[#This Row],[Posición]]-1)*3000)</f>
        <v>0</v>
      </c>
      <c r="K61" s="2">
        <f>IF(Tabla15[[#This Row],[Posición2]]=0,0,0.975^(Tabla15[[#This Row],[Posición2]]-1)*3000)</f>
        <v>0</v>
      </c>
      <c r="M61" s="8">
        <f>IF(Tabla15[[#This Row],[Posición3]]=0,0,0.975^(Tabla15[[#This Row],[Posición3]]-1)*3000)</f>
        <v>0</v>
      </c>
      <c r="N61" s="1">
        <v>2</v>
      </c>
      <c r="O61" s="8">
        <f>IF(Tabla15[[#This Row],[Posición4]]=0,0,0.975^(Tabla15[[#This Row],[Posición4]]-1)*3000)</f>
        <v>2925</v>
      </c>
      <c r="P61" s="2">
        <f>SUM(Tabla15[[#This Row],[Puntaje]],Tabla15[[#This Row],[Puntaje2]],Tabla15[[#This Row],[Puntaje3]],Tabla15[[#This Row],[Puntaje4]])</f>
        <v>2925</v>
      </c>
      <c r="Q61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2925</v>
      </c>
      <c r="R61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2925</v>
      </c>
      <c r="S61" s="8">
        <f>+COUNTA(Tabla15[[#This Row],[Posición]:[Puntaje4]])-COUNTA($H$1:$O$1)</f>
        <v>1</v>
      </c>
    </row>
    <row r="62" spans="1:19" x14ac:dyDescent="0.35">
      <c r="A62" s="1">
        <v>78</v>
      </c>
      <c r="B62" s="1" t="s">
        <v>202</v>
      </c>
      <c r="C62" s="1" t="s">
        <v>203</v>
      </c>
      <c r="D62" s="1" t="s">
        <v>204</v>
      </c>
      <c r="E62" s="1" t="s">
        <v>8</v>
      </c>
      <c r="G62" s="1" t="s">
        <v>6</v>
      </c>
      <c r="I62" s="2">
        <f>IF(Tabla15[[#This Row],[Posición]]=0,0,0.975^(Tabla15[[#This Row],[Posición]]-1)*3000)</f>
        <v>0</v>
      </c>
      <c r="K62" s="2">
        <f>IF(Tabla15[[#This Row],[Posición2]]=0,0,0.975^(Tabla15[[#This Row],[Posición2]]-1)*3000)</f>
        <v>0</v>
      </c>
      <c r="M62" s="8">
        <f>IF(Tabla15[[#This Row],[Posición3]]=0,0,0.975^(Tabla15[[#This Row],[Posición3]]-1)*3000)</f>
        <v>0</v>
      </c>
      <c r="N62" s="1">
        <v>2</v>
      </c>
      <c r="O62" s="8">
        <f>IF(Tabla15[[#This Row],[Posición4]]=0,0,0.975^(Tabla15[[#This Row],[Posición4]]-1)*3000)</f>
        <v>2925</v>
      </c>
      <c r="P62" s="2">
        <f>SUM(Tabla15[[#This Row],[Puntaje]],Tabla15[[#This Row],[Puntaje2]],Tabla15[[#This Row],[Puntaje3]],Tabla15[[#This Row],[Puntaje4]])</f>
        <v>2925</v>
      </c>
      <c r="Q62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2925</v>
      </c>
      <c r="R62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2925</v>
      </c>
      <c r="S62" s="8">
        <f>+COUNTA(Tabla15[[#This Row],[Posición]:[Puntaje4]])-COUNTA($H$1:$O$1)</f>
        <v>1</v>
      </c>
    </row>
    <row r="63" spans="1:19" x14ac:dyDescent="0.35">
      <c r="A63" s="1">
        <v>34</v>
      </c>
      <c r="B63" s="1" t="s">
        <v>14</v>
      </c>
      <c r="C63" s="1" t="s">
        <v>24</v>
      </c>
      <c r="D63" s="1" t="s">
        <v>108</v>
      </c>
      <c r="E63" s="1" t="s">
        <v>8</v>
      </c>
      <c r="G63" s="1" t="s">
        <v>63</v>
      </c>
      <c r="H63" s="1">
        <v>3</v>
      </c>
      <c r="I63" s="2">
        <f>IF(Tabla15[[#This Row],[Posición]]=0,0,0.975^(Tabla15[[#This Row],[Posición]]-1)*3000)</f>
        <v>2851.875</v>
      </c>
      <c r="K63" s="2">
        <f>IF(Tabla15[[#This Row],[Posición2]]=0,0,0.975^(Tabla15[[#This Row],[Posición2]]-1)*3000)</f>
        <v>0</v>
      </c>
      <c r="M63" s="1">
        <f>IF(Tabla15[[#This Row],[Posición3]]=0,0,0.975^(Tabla15[[#This Row],[Posición3]]-1)*3000)</f>
        <v>0</v>
      </c>
      <c r="O63" s="1">
        <f>IF(Tabla15[[#This Row],[Posición4]]=0,0,0.975^(Tabla15[[#This Row],[Posición4]]-1)*3000)</f>
        <v>0</v>
      </c>
      <c r="P63" s="2">
        <f>SUM(Tabla15[[#This Row],[Puntaje]],Tabla15[[#This Row],[Puntaje2]],Tabla15[[#This Row],[Puntaje3]],Tabla15[[#This Row],[Puntaje4]])</f>
        <v>2851.875</v>
      </c>
      <c r="Q63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2851.875</v>
      </c>
      <c r="R63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2851.875</v>
      </c>
      <c r="S63" s="1">
        <f>+COUNTA(Tabla15[[#This Row],[Posición]:[Puntaje4]])-COUNTA($H$1:$O$1)</f>
        <v>1</v>
      </c>
    </row>
    <row r="64" spans="1:19" x14ac:dyDescent="0.35">
      <c r="A64" s="1">
        <v>63</v>
      </c>
      <c r="B64" s="1" t="s">
        <v>170</v>
      </c>
      <c r="C64" s="1" t="s">
        <v>171</v>
      </c>
      <c r="E64" s="1" t="s">
        <v>8</v>
      </c>
      <c r="G64" s="1" t="s">
        <v>56</v>
      </c>
      <c r="I64" s="2">
        <f>IF(Tabla15[[#This Row],[Posición]]=0,0,0.975^(Tabla15[[#This Row],[Posición]]-1)*3000)</f>
        <v>0</v>
      </c>
      <c r="J64" s="1">
        <v>3</v>
      </c>
      <c r="K64" s="2">
        <f>IF(Tabla15[[#This Row],[Posición2]]=0,0,0.975^(Tabla15[[#This Row],[Posición2]]-1)*3000)</f>
        <v>2851.875</v>
      </c>
      <c r="M64" s="1">
        <f>IF(Tabla15[[#This Row],[Posición3]]=0,0,0.975^(Tabla15[[#This Row],[Posición3]]-1)*3000)</f>
        <v>0</v>
      </c>
      <c r="O64" s="1">
        <f>IF(Tabla15[[#This Row],[Posición4]]=0,0,0.975^(Tabla15[[#This Row],[Posición4]]-1)*3000)</f>
        <v>0</v>
      </c>
      <c r="P64" s="2">
        <f>SUM(Tabla15[[#This Row],[Puntaje]],Tabla15[[#This Row],[Puntaje2]],Tabla15[[#This Row],[Puntaje3]],Tabla15[[#This Row],[Puntaje4]])</f>
        <v>2851.875</v>
      </c>
      <c r="Q64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2851.875</v>
      </c>
      <c r="R64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2851.875</v>
      </c>
      <c r="S64" s="1">
        <f>+COUNTA(Tabla15[[#This Row],[Posición]:[Puntaje4]])-COUNTA($H$1:$O$1)</f>
        <v>1</v>
      </c>
    </row>
    <row r="65" spans="1:19" x14ac:dyDescent="0.35">
      <c r="A65" s="1">
        <v>25</v>
      </c>
      <c r="B65" s="1" t="s">
        <v>94</v>
      </c>
      <c r="C65" s="1" t="s">
        <v>102</v>
      </c>
      <c r="D65" s="1" t="s">
        <v>37</v>
      </c>
      <c r="E65" s="1" t="s">
        <v>8</v>
      </c>
      <c r="G65" s="1" t="s">
        <v>56</v>
      </c>
      <c r="H65" s="1">
        <v>4</v>
      </c>
      <c r="I65" s="2">
        <f>IF(Tabla15[[#This Row],[Posición]]=0,0,0.975^(Tabla15[[#This Row],[Posición]]-1)*3000)</f>
        <v>2780.578125</v>
      </c>
      <c r="K65" s="2">
        <f>IF(Tabla15[[#This Row],[Posición2]]=0,0,0.975^(Tabla15[[#This Row],[Posición2]]-1)*3000)</f>
        <v>0</v>
      </c>
      <c r="M65" s="1">
        <f>IF(Tabla15[[#This Row],[Posición3]]=0,0,0.975^(Tabla15[[#This Row],[Posición3]]-1)*3000)</f>
        <v>0</v>
      </c>
      <c r="O65" s="1">
        <f>IF(Tabla15[[#This Row],[Posición4]]=0,0,0.975^(Tabla15[[#This Row],[Posición4]]-1)*3000)</f>
        <v>0</v>
      </c>
      <c r="P65" s="2">
        <f>SUM(Tabla15[[#This Row],[Puntaje]],Tabla15[[#This Row],[Puntaje2]],Tabla15[[#This Row],[Puntaje3]],Tabla15[[#This Row],[Puntaje4]])</f>
        <v>2780.578125</v>
      </c>
      <c r="Q65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2780.578125</v>
      </c>
      <c r="R65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2780.578125</v>
      </c>
      <c r="S65" s="1">
        <f>+COUNTA(Tabla15[[#This Row],[Posición]:[Puntaje4]])-COUNTA($H$1:$O$1)</f>
        <v>1</v>
      </c>
    </row>
    <row r="66" spans="1:19" x14ac:dyDescent="0.35">
      <c r="A66" s="1">
        <v>49</v>
      </c>
      <c r="B66" s="3" t="s">
        <v>144</v>
      </c>
      <c r="C66" s="3" t="s">
        <v>123</v>
      </c>
      <c r="E66" s="1" t="s">
        <v>8</v>
      </c>
      <c r="G66" s="1" t="s">
        <v>127</v>
      </c>
      <c r="I66" s="2">
        <f>IF(Tabla15[[#This Row],[Posición]]=0,0,0.975^(Tabla15[[#This Row],[Posición]]-1)*3000)</f>
        <v>0</v>
      </c>
      <c r="J66" s="1">
        <v>4</v>
      </c>
      <c r="K66" s="2">
        <f>IF(Tabla15[[#This Row],[Posición2]]=0,0,0.975^(Tabla15[[#This Row],[Posición2]]-1)*3000)</f>
        <v>2780.578125</v>
      </c>
      <c r="M66" s="1">
        <f>IF(Tabla15[[#This Row],[Posición3]]=0,0,0.975^(Tabla15[[#This Row],[Posición3]]-1)*3000)</f>
        <v>0</v>
      </c>
      <c r="O66" s="1">
        <f>IF(Tabla15[[#This Row],[Posición4]]=0,0,0.975^(Tabla15[[#This Row],[Posición4]]-1)*3000)</f>
        <v>0</v>
      </c>
      <c r="P66" s="2">
        <f>SUM(Tabla15[[#This Row],[Puntaje]],Tabla15[[#This Row],[Puntaje2]],Tabla15[[#This Row],[Puntaje3]],Tabla15[[#This Row],[Puntaje4]])</f>
        <v>2780.578125</v>
      </c>
      <c r="Q66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2780.578125</v>
      </c>
      <c r="R66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2780.578125</v>
      </c>
      <c r="S66" s="1">
        <f>+COUNTA(Tabla15[[#This Row],[Posición]:[Puntaje4]])-COUNTA($H$1:$O$1)</f>
        <v>1</v>
      </c>
    </row>
    <row r="67" spans="1:19" x14ac:dyDescent="0.35">
      <c r="A67" s="1">
        <v>11</v>
      </c>
      <c r="B67" s="1" t="s">
        <v>74</v>
      </c>
      <c r="C67" s="1" t="s">
        <v>55</v>
      </c>
      <c r="D67" s="1" t="s">
        <v>41</v>
      </c>
      <c r="E67" s="1" t="s">
        <v>8</v>
      </c>
      <c r="G67" s="1" t="s">
        <v>3</v>
      </c>
      <c r="H67" s="1">
        <v>5</v>
      </c>
      <c r="I67" s="2">
        <f>IF(Tabla15[[#This Row],[Posición]]=0,0,0.975^(Tabla15[[#This Row],[Posición]]-1)*3000)</f>
        <v>2711.0636718749997</v>
      </c>
      <c r="K67" s="2">
        <f>IF(Tabla15[[#This Row],[Posición2]]=0,0,0.975^(Tabla15[[#This Row],[Posición2]]-1)*3000)</f>
        <v>0</v>
      </c>
      <c r="M67" s="1">
        <f>IF(Tabla15[[#This Row],[Posición3]]=0,0,0.975^(Tabla15[[#This Row],[Posición3]]-1)*3000)</f>
        <v>0</v>
      </c>
      <c r="O67" s="1">
        <f>IF(Tabla15[[#This Row],[Posición4]]=0,0,0.975^(Tabla15[[#This Row],[Posición4]]-1)*3000)</f>
        <v>0</v>
      </c>
      <c r="P67" s="2">
        <f>SUM(Tabla15[[#This Row],[Puntaje]],Tabla15[[#This Row],[Puntaje2]],Tabla15[[#This Row],[Puntaje3]],Tabla15[[#This Row],[Puntaje4]])</f>
        <v>2711.0636718749997</v>
      </c>
      <c r="Q67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2711.0636718749997</v>
      </c>
      <c r="R67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2711.0636718749997</v>
      </c>
      <c r="S67" s="1">
        <f>+COUNTA(Tabla15[[#This Row],[Posición]:[Puntaje4]])-COUNTA($H$1:$O$1)</f>
        <v>1</v>
      </c>
    </row>
    <row r="68" spans="1:19" x14ac:dyDescent="0.35">
      <c r="A68" s="1">
        <v>42</v>
      </c>
      <c r="B68" s="3" t="s">
        <v>132</v>
      </c>
      <c r="C68" s="3" t="s">
        <v>13</v>
      </c>
      <c r="E68" s="1" t="s">
        <v>8</v>
      </c>
      <c r="G68" t="s">
        <v>190</v>
      </c>
      <c r="I68" s="2">
        <f>IF(Tabla15[[#This Row],[Posición]]=0,0,0.975^(Tabla15[[#This Row],[Posición]]-1)*3000)</f>
        <v>0</v>
      </c>
      <c r="J68" s="1">
        <v>5</v>
      </c>
      <c r="K68" s="2">
        <f>IF(Tabla15[[#This Row],[Posición2]]=0,0,0.975^(Tabla15[[#This Row],[Posición2]]-1)*3000)</f>
        <v>2711.0636718749997</v>
      </c>
      <c r="M68" s="1">
        <f>IF(Tabla15[[#This Row],[Posición3]]=0,0,0.975^(Tabla15[[#This Row],[Posición3]]-1)*3000)</f>
        <v>0</v>
      </c>
      <c r="O68" s="1">
        <f>IF(Tabla15[[#This Row],[Posición4]]=0,0,0.975^(Tabla15[[#This Row],[Posición4]]-1)*3000)</f>
        <v>0</v>
      </c>
      <c r="P68" s="2">
        <f>SUM(Tabla15[[#This Row],[Puntaje]],Tabla15[[#This Row],[Puntaje2]],Tabla15[[#This Row],[Puntaje3]],Tabla15[[#This Row],[Puntaje4]])</f>
        <v>2711.0636718749997</v>
      </c>
      <c r="Q68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2711.0636718749997</v>
      </c>
      <c r="R68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2711.0636718749997</v>
      </c>
      <c r="S68" s="1">
        <f>+COUNTA(Tabla15[[#This Row],[Posición]:[Puntaje4]])-COUNTA($H$1:$O$1)</f>
        <v>1</v>
      </c>
    </row>
    <row r="69" spans="1:19" x14ac:dyDescent="0.35">
      <c r="A69" s="1">
        <v>9</v>
      </c>
      <c r="B69" s="1" t="s">
        <v>68</v>
      </c>
      <c r="C69" s="1" t="s">
        <v>45</v>
      </c>
      <c r="D69" s="1" t="s">
        <v>40</v>
      </c>
      <c r="E69" s="1" t="s">
        <v>8</v>
      </c>
      <c r="G69" s="1" t="s">
        <v>4</v>
      </c>
      <c r="H69" s="1">
        <v>6</v>
      </c>
      <c r="I69" s="2">
        <f>IF(Tabla15[[#This Row],[Posición]]=0,0,0.975^(Tabla15[[#This Row],[Posición]]-1)*3000)</f>
        <v>2643.2870800781247</v>
      </c>
      <c r="K69" s="2">
        <f>IF(Tabla15[[#This Row],[Posición2]]=0,0,0.975^(Tabla15[[#This Row],[Posición2]]-1)*3000)</f>
        <v>0</v>
      </c>
      <c r="M69" s="1">
        <f>IF(Tabla15[[#This Row],[Posición3]]=0,0,0.975^(Tabla15[[#This Row],[Posición3]]-1)*3000)</f>
        <v>0</v>
      </c>
      <c r="O69" s="1">
        <f>IF(Tabla15[[#This Row],[Posición4]]=0,0,0.975^(Tabla15[[#This Row],[Posición4]]-1)*3000)</f>
        <v>0</v>
      </c>
      <c r="P69" s="2">
        <f>SUM(Tabla15[[#This Row],[Puntaje]],Tabla15[[#This Row],[Puntaje2]],Tabla15[[#This Row],[Puntaje3]],Tabla15[[#This Row],[Puntaje4]])</f>
        <v>2643.2870800781247</v>
      </c>
      <c r="Q69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2643.2870800781247</v>
      </c>
      <c r="R69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2643.2870800781247</v>
      </c>
      <c r="S69" s="1">
        <f>+COUNTA(Tabla15[[#This Row],[Posición]:[Puntaje4]])-COUNTA($H$1:$O$1)</f>
        <v>1</v>
      </c>
    </row>
    <row r="70" spans="1:19" x14ac:dyDescent="0.35">
      <c r="A70" s="1">
        <v>12</v>
      </c>
      <c r="B70" s="1" t="s">
        <v>75</v>
      </c>
      <c r="C70" s="1" t="s">
        <v>26</v>
      </c>
      <c r="E70" s="1" t="s">
        <v>8</v>
      </c>
      <c r="G70" s="1" t="s">
        <v>3</v>
      </c>
      <c r="H70" s="1">
        <v>6</v>
      </c>
      <c r="I70" s="2">
        <f>IF(Tabla15[[#This Row],[Posición]]=0,0,0.975^(Tabla15[[#This Row],[Posición]]-1)*3000)</f>
        <v>2643.2870800781247</v>
      </c>
      <c r="K70" s="2">
        <f>IF(Tabla15[[#This Row],[Posición2]]=0,0,0.975^(Tabla15[[#This Row],[Posición2]]-1)*3000)</f>
        <v>0</v>
      </c>
      <c r="M70" s="1">
        <f>IF(Tabla15[[#This Row],[Posición3]]=0,0,0.975^(Tabla15[[#This Row],[Posición3]]-1)*3000)</f>
        <v>0</v>
      </c>
      <c r="O70" s="1">
        <f>IF(Tabla15[[#This Row],[Posición4]]=0,0,0.975^(Tabla15[[#This Row],[Posición4]]-1)*3000)</f>
        <v>0</v>
      </c>
      <c r="P70" s="2">
        <f>SUM(Tabla15[[#This Row],[Puntaje]],Tabla15[[#This Row],[Puntaje2]],Tabla15[[#This Row],[Puntaje3]],Tabla15[[#This Row],[Puntaje4]])</f>
        <v>2643.2870800781247</v>
      </c>
      <c r="Q70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2643.2870800781247</v>
      </c>
      <c r="R70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2643.2870800781247</v>
      </c>
      <c r="S70" s="1">
        <f>+COUNTA(Tabla15[[#This Row],[Posición]:[Puntaje4]])-COUNTA($H$1:$O$1)</f>
        <v>1</v>
      </c>
    </row>
    <row r="71" spans="1:19" x14ac:dyDescent="0.35">
      <c r="A71" s="1">
        <v>43</v>
      </c>
      <c r="B71" s="3" t="s">
        <v>133</v>
      </c>
      <c r="C71" s="3" t="s">
        <v>139</v>
      </c>
      <c r="D71" s="1" t="s">
        <v>136</v>
      </c>
      <c r="E71" s="1" t="s">
        <v>8</v>
      </c>
      <c r="G71" t="s">
        <v>190</v>
      </c>
      <c r="I71" s="2">
        <f>IF(Tabla15[[#This Row],[Posición]]=0,0,0.975^(Tabla15[[#This Row],[Posición]]-1)*3000)</f>
        <v>0</v>
      </c>
      <c r="J71" s="1">
        <v>6</v>
      </c>
      <c r="K71" s="2">
        <f>IF(Tabla15[[#This Row],[Posición2]]=0,0,0.975^(Tabla15[[#This Row],[Posición2]]-1)*3000)</f>
        <v>2643.2870800781247</v>
      </c>
      <c r="M71" s="1">
        <f>IF(Tabla15[[#This Row],[Posición3]]=0,0,0.975^(Tabla15[[#This Row],[Posición3]]-1)*3000)</f>
        <v>0</v>
      </c>
      <c r="O71" s="1">
        <f>IF(Tabla15[[#This Row],[Posición4]]=0,0,0.975^(Tabla15[[#This Row],[Posición4]]-1)*3000)</f>
        <v>0</v>
      </c>
      <c r="P71" s="2">
        <f>SUM(Tabla15[[#This Row],[Puntaje]],Tabla15[[#This Row],[Puntaje2]],Tabla15[[#This Row],[Puntaje3]],Tabla15[[#This Row],[Puntaje4]])</f>
        <v>2643.2870800781247</v>
      </c>
      <c r="Q71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2643.2870800781247</v>
      </c>
      <c r="R71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2643.2870800781247</v>
      </c>
      <c r="S71" s="1">
        <f>+COUNTA(Tabla15[[#This Row],[Posición]:[Puntaje4]])-COUNTA($H$1:$O$1)</f>
        <v>1</v>
      </c>
    </row>
    <row r="72" spans="1:19" x14ac:dyDescent="0.35">
      <c r="A72" s="1">
        <v>58</v>
      </c>
      <c r="B72" s="1" t="s">
        <v>162</v>
      </c>
      <c r="C72" s="1" t="s">
        <v>163</v>
      </c>
      <c r="D72" s="1" t="s">
        <v>164</v>
      </c>
      <c r="E72" s="1" t="s">
        <v>8</v>
      </c>
      <c r="G72" s="1" t="s">
        <v>3</v>
      </c>
      <c r="I72" s="2">
        <f>IF(Tabla15[[#This Row],[Posición]]=0,0,0.975^(Tabla15[[#This Row],[Posición]]-1)*3000)</f>
        <v>0</v>
      </c>
      <c r="J72" s="1">
        <v>6</v>
      </c>
      <c r="K72" s="2">
        <f>IF(Tabla15[[#This Row],[Posición2]]=0,0,0.975^(Tabla15[[#This Row],[Posición2]]-1)*3000)</f>
        <v>2643.2870800781247</v>
      </c>
      <c r="M72" s="1">
        <f>IF(Tabla15[[#This Row],[Posición3]]=0,0,0.975^(Tabla15[[#This Row],[Posición3]]-1)*3000)</f>
        <v>0</v>
      </c>
      <c r="O72" s="1">
        <f>IF(Tabla15[[#This Row],[Posición4]]=0,0,0.975^(Tabla15[[#This Row],[Posición4]]-1)*3000)</f>
        <v>0</v>
      </c>
      <c r="P72" s="2">
        <f>SUM(Tabla15[[#This Row],[Puntaje]],Tabla15[[#This Row],[Puntaje2]],Tabla15[[#This Row],[Puntaje3]],Tabla15[[#This Row],[Puntaje4]])</f>
        <v>2643.2870800781247</v>
      </c>
      <c r="Q72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2643.2870800781247</v>
      </c>
      <c r="R72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2643.2870800781247</v>
      </c>
      <c r="S72" s="1">
        <f>+COUNTA(Tabla15[[#This Row],[Posición]:[Puntaje4]])-COUNTA($H$1:$O$1)</f>
        <v>1</v>
      </c>
    </row>
    <row r="73" spans="1:19" x14ac:dyDescent="0.35">
      <c r="A73" s="1">
        <v>71</v>
      </c>
      <c r="B73" s="1" t="s">
        <v>185</v>
      </c>
      <c r="C73" s="1" t="s">
        <v>178</v>
      </c>
      <c r="D73" s="1" t="s">
        <v>179</v>
      </c>
      <c r="E73" s="1" t="s">
        <v>8</v>
      </c>
      <c r="G73" s="1" t="s">
        <v>3</v>
      </c>
      <c r="I73" s="2">
        <f>IF(Tabla15[[#This Row],[Posición]]=0,0,0.975^(Tabla15[[#This Row],[Posición]]-1)*3000)</f>
        <v>0</v>
      </c>
      <c r="K73" s="2">
        <f>IF(Tabla15[[#This Row],[Posición2]]=0,0,0.975^(Tabla15[[#This Row],[Posición2]]-1)*3000)</f>
        <v>0</v>
      </c>
      <c r="L73" s="1">
        <v>6</v>
      </c>
      <c r="M73" s="1">
        <f>IF(Tabla15[[#This Row],[Posición3]]=0,0,0.975^(Tabla15[[#This Row],[Posición3]]-1)*3000)</f>
        <v>2643.2870800781247</v>
      </c>
      <c r="O73" s="1">
        <f>IF(Tabla15[[#This Row],[Posición4]]=0,0,0.975^(Tabla15[[#This Row],[Posición4]]-1)*3000)</f>
        <v>0</v>
      </c>
      <c r="P73" s="2">
        <f>SUM(Tabla15[[#This Row],[Puntaje]],Tabla15[[#This Row],[Puntaje2]],Tabla15[[#This Row],[Puntaje3]],Tabla15[[#This Row],[Puntaje4]])</f>
        <v>2643.2870800781247</v>
      </c>
      <c r="Q73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2643.2870800781247</v>
      </c>
      <c r="R73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2643.2870800781247</v>
      </c>
      <c r="S73" s="1">
        <f>+COUNTA(Tabla15[[#This Row],[Posición]:[Puntaje4]])-COUNTA($H$1:$O$1)</f>
        <v>1</v>
      </c>
    </row>
    <row r="74" spans="1:19" x14ac:dyDescent="0.35">
      <c r="A74" s="1">
        <v>79</v>
      </c>
      <c r="B74" s="1" t="s">
        <v>197</v>
      </c>
      <c r="C74" s="1" t="s">
        <v>183</v>
      </c>
      <c r="D74" s="1" t="s">
        <v>184</v>
      </c>
      <c r="E74" s="1" t="s">
        <v>8</v>
      </c>
      <c r="G74" s="1" t="s">
        <v>127</v>
      </c>
      <c r="I74" s="2">
        <f>IF(Tabla15[[#This Row],[Posición]]=0,0,0.975^(Tabla15[[#This Row],[Posición]]-1)*3000)</f>
        <v>0</v>
      </c>
      <c r="K74" s="2">
        <f>IF(Tabla15[[#This Row],[Posición2]]=0,0,0.975^(Tabla15[[#This Row],[Posición2]]-1)*3000)</f>
        <v>0</v>
      </c>
      <c r="M74" s="8">
        <f>IF(Tabla15[[#This Row],[Posición3]]=0,0,0.975^(Tabla15[[#This Row],[Posición3]]-1)*3000)</f>
        <v>0</v>
      </c>
      <c r="N74" s="1">
        <v>6</v>
      </c>
      <c r="O74" s="8">
        <f>IF(Tabla15[[#This Row],[Posición4]]=0,0,0.975^(Tabla15[[#This Row],[Posición4]]-1)*3000)</f>
        <v>2643.2870800781247</v>
      </c>
      <c r="P74" s="2">
        <f>SUM(Tabla15[[#This Row],[Puntaje]],Tabla15[[#This Row],[Puntaje2]],Tabla15[[#This Row],[Puntaje3]],Tabla15[[#This Row],[Puntaje4]])</f>
        <v>2643.2870800781247</v>
      </c>
      <c r="Q74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2643.2870800781247</v>
      </c>
      <c r="R74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2643.2870800781247</v>
      </c>
      <c r="S74" s="8">
        <f>+COUNTA(Tabla15[[#This Row],[Posición]:[Puntaje4]])-COUNTA($H$1:$O$1)</f>
        <v>1</v>
      </c>
    </row>
    <row r="75" spans="1:19" x14ac:dyDescent="0.35">
      <c r="A75" s="1">
        <v>13</v>
      </c>
      <c r="B75" s="1" t="s">
        <v>76</v>
      </c>
      <c r="C75" s="1" t="s">
        <v>77</v>
      </c>
      <c r="E75" s="1" t="s">
        <v>8</v>
      </c>
      <c r="G75" s="1" t="s">
        <v>3</v>
      </c>
      <c r="H75" s="1">
        <v>7</v>
      </c>
      <c r="I75" s="2">
        <f>IF(Tabla15[[#This Row],[Posición]]=0,0,0.975^(Tabla15[[#This Row],[Posición]]-1)*3000)</f>
        <v>2577.2049030761714</v>
      </c>
      <c r="K75" s="2">
        <f>IF(Tabla15[[#This Row],[Posición2]]=0,0,0.975^(Tabla15[[#This Row],[Posición2]]-1)*3000)</f>
        <v>0</v>
      </c>
      <c r="M75" s="1">
        <f>IF(Tabla15[[#This Row],[Posición3]]=0,0,0.975^(Tabla15[[#This Row],[Posición3]]-1)*3000)</f>
        <v>0</v>
      </c>
      <c r="O75" s="1">
        <f>IF(Tabla15[[#This Row],[Posición4]]=0,0,0.975^(Tabla15[[#This Row],[Posición4]]-1)*3000)</f>
        <v>0</v>
      </c>
      <c r="P75" s="2">
        <f>SUM(Tabla15[[#This Row],[Puntaje]],Tabla15[[#This Row],[Puntaje2]],Tabla15[[#This Row],[Puntaje3]],Tabla15[[#This Row],[Puntaje4]])</f>
        <v>2577.2049030761714</v>
      </c>
      <c r="Q75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2577.2049030761714</v>
      </c>
      <c r="R75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2577.2049030761714</v>
      </c>
      <c r="S75" s="1">
        <f>+COUNTA(Tabla15[[#This Row],[Posición]:[Puntaje4]])-COUNTA($H$1:$O$1)</f>
        <v>1</v>
      </c>
    </row>
    <row r="76" spans="1:19" x14ac:dyDescent="0.35">
      <c r="A76" s="1">
        <v>52</v>
      </c>
      <c r="B76" s="3" t="s">
        <v>146</v>
      </c>
      <c r="C76" s="3" t="s">
        <v>157</v>
      </c>
      <c r="D76" s="1" t="s">
        <v>153</v>
      </c>
      <c r="E76" s="1" t="s">
        <v>8</v>
      </c>
      <c r="G76" s="1" t="s">
        <v>127</v>
      </c>
      <c r="I76" s="2">
        <f>IF(Tabla15[[#This Row],[Posición]]=0,0,0.975^(Tabla15[[#This Row],[Posición]]-1)*3000)</f>
        <v>0</v>
      </c>
      <c r="J76" s="1">
        <v>7</v>
      </c>
      <c r="K76" s="2">
        <f>IF(Tabla15[[#This Row],[Posición2]]=0,0,0.975^(Tabla15[[#This Row],[Posición2]]-1)*3000)</f>
        <v>2577.2049030761714</v>
      </c>
      <c r="M76" s="1">
        <f>IF(Tabla15[[#This Row],[Posición3]]=0,0,0.975^(Tabla15[[#This Row],[Posición3]]-1)*3000)</f>
        <v>0</v>
      </c>
      <c r="O76" s="1">
        <f>IF(Tabla15[[#This Row],[Posición4]]=0,0,0.975^(Tabla15[[#This Row],[Posición4]]-1)*3000)</f>
        <v>0</v>
      </c>
      <c r="P76" s="2">
        <f>SUM(Tabla15[[#This Row],[Puntaje]],Tabla15[[#This Row],[Puntaje2]],Tabla15[[#This Row],[Puntaje3]],Tabla15[[#This Row],[Puntaje4]])</f>
        <v>2577.2049030761714</v>
      </c>
      <c r="Q76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2577.2049030761714</v>
      </c>
      <c r="R76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2577.2049030761714</v>
      </c>
      <c r="S76" s="1">
        <f>+COUNTA(Tabla15[[#This Row],[Posición]:[Puntaje4]])-COUNTA($H$1:$O$1)</f>
        <v>1</v>
      </c>
    </row>
    <row r="77" spans="1:19" x14ac:dyDescent="0.35">
      <c r="A77" s="1">
        <v>45</v>
      </c>
      <c r="B77" s="3" t="s">
        <v>134</v>
      </c>
      <c r="C77" s="3" t="s">
        <v>141</v>
      </c>
      <c r="D77" s="1" t="s">
        <v>138</v>
      </c>
      <c r="E77" s="1" t="s">
        <v>8</v>
      </c>
      <c r="G77" t="s">
        <v>190</v>
      </c>
      <c r="I77" s="2">
        <f>IF(Tabla15[[#This Row],[Posición]]=0,0,0.975^(Tabla15[[#This Row],[Posición]]-1)*3000)</f>
        <v>0</v>
      </c>
      <c r="J77" s="1">
        <v>8</v>
      </c>
      <c r="K77" s="2">
        <f>IF(Tabla15[[#This Row],[Posición2]]=0,0,0.975^(Tabla15[[#This Row],[Posición2]]-1)*3000)</f>
        <v>2512.7747804992669</v>
      </c>
      <c r="M77" s="1">
        <f>IF(Tabla15[[#This Row],[Posición3]]=0,0,0.975^(Tabla15[[#This Row],[Posición3]]-1)*3000)</f>
        <v>0</v>
      </c>
      <c r="O77" s="1">
        <f>IF(Tabla15[[#This Row],[Posición4]]=0,0,0.975^(Tabla15[[#This Row],[Posición4]]-1)*3000)</f>
        <v>0</v>
      </c>
      <c r="P77" s="2">
        <f>SUM(Tabla15[[#This Row],[Puntaje]],Tabla15[[#This Row],[Puntaje2]],Tabla15[[#This Row],[Puntaje3]],Tabla15[[#This Row],[Puntaje4]])</f>
        <v>2512.7747804992669</v>
      </c>
      <c r="Q77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2512.7747804992669</v>
      </c>
      <c r="R77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2512.7747804992669</v>
      </c>
      <c r="S77" s="1">
        <f>+COUNTA(Tabla15[[#This Row],[Posición]:[Puntaje4]])-COUNTA($H$1:$O$1)</f>
        <v>1</v>
      </c>
    </row>
    <row r="78" spans="1:19" x14ac:dyDescent="0.35">
      <c r="A78" s="1">
        <v>80</v>
      </c>
      <c r="B78" s="1" t="s">
        <v>168</v>
      </c>
      <c r="C78" s="1" t="s">
        <v>70</v>
      </c>
      <c r="E78" s="1" t="s">
        <v>8</v>
      </c>
      <c r="G78" s="1" t="s">
        <v>127</v>
      </c>
      <c r="I78" s="2">
        <f>IF(Tabla15[[#This Row],[Posición]]=0,0,0.975^(Tabla15[[#This Row],[Posición]]-1)*3000)</f>
        <v>0</v>
      </c>
      <c r="K78" s="2">
        <f>IF(Tabla15[[#This Row],[Posición2]]=0,0,0.975^(Tabla15[[#This Row],[Posición2]]-1)*3000)</f>
        <v>0</v>
      </c>
      <c r="M78" s="8">
        <f>IF(Tabla15[[#This Row],[Posición3]]=0,0,0.975^(Tabla15[[#This Row],[Posición3]]-1)*3000)</f>
        <v>0</v>
      </c>
      <c r="N78" s="1">
        <v>8</v>
      </c>
      <c r="O78" s="8">
        <f>IF(Tabla15[[#This Row],[Posición4]]=0,0,0.975^(Tabla15[[#This Row],[Posición4]]-1)*3000)</f>
        <v>2512.7747804992669</v>
      </c>
      <c r="P78" s="2">
        <f>SUM(Tabla15[[#This Row],[Puntaje]],Tabla15[[#This Row],[Puntaje2]],Tabla15[[#This Row],[Puntaje3]],Tabla15[[#This Row],[Puntaje4]])</f>
        <v>2512.7747804992669</v>
      </c>
      <c r="Q78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2512.7747804992669</v>
      </c>
      <c r="R78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2512.7747804992669</v>
      </c>
      <c r="S78" s="8">
        <f>+COUNTA(Tabla15[[#This Row],[Posición]:[Puntaje4]])-COUNTA($H$1:$O$1)</f>
        <v>1</v>
      </c>
    </row>
    <row r="79" spans="1:19" x14ac:dyDescent="0.35">
      <c r="A79" s="1">
        <v>54</v>
      </c>
      <c r="B79" s="3" t="s">
        <v>145</v>
      </c>
      <c r="C79" s="3" t="s">
        <v>13</v>
      </c>
      <c r="E79" s="1" t="s">
        <v>8</v>
      </c>
      <c r="G79" s="1" t="s">
        <v>127</v>
      </c>
      <c r="I79" s="2">
        <f>IF(Tabla15[[#This Row],[Posición]]=0,0,0.975^(Tabla15[[#This Row],[Posición]]-1)*3000)</f>
        <v>0</v>
      </c>
      <c r="J79" s="1">
        <v>9</v>
      </c>
      <c r="K79" s="2">
        <f>IF(Tabla15[[#This Row],[Posición2]]=0,0,0.975^(Tabla15[[#This Row],[Posición2]]-1)*3000)</f>
        <v>2449.9554109867854</v>
      </c>
      <c r="M79" s="1">
        <f>IF(Tabla15[[#This Row],[Posición3]]=0,0,0.975^(Tabla15[[#This Row],[Posición3]]-1)*3000)</f>
        <v>0</v>
      </c>
      <c r="O79" s="1">
        <f>IF(Tabla15[[#This Row],[Posición4]]=0,0,0.975^(Tabla15[[#This Row],[Posición4]]-1)*3000)</f>
        <v>0</v>
      </c>
      <c r="P79" s="2">
        <f>SUM(Tabla15[[#This Row],[Puntaje]],Tabla15[[#This Row],[Puntaje2]],Tabla15[[#This Row],[Puntaje3]],Tabla15[[#This Row],[Puntaje4]])</f>
        <v>2449.9554109867854</v>
      </c>
      <c r="Q79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2449.9554109867854</v>
      </c>
      <c r="R79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2449.9554109867854</v>
      </c>
      <c r="S79" s="1">
        <f>+COUNTA(Tabla15[[#This Row],[Posición]:[Puntaje4]])-COUNTA($H$1:$O$1)</f>
        <v>1</v>
      </c>
    </row>
    <row r="80" spans="1:19" x14ac:dyDescent="0.35">
      <c r="A80" s="1">
        <v>81</v>
      </c>
      <c r="B80" s="1" t="s">
        <v>147</v>
      </c>
      <c r="C80" s="1" t="s">
        <v>198</v>
      </c>
      <c r="D80" s="1" t="s">
        <v>199</v>
      </c>
      <c r="E80" s="1" t="s">
        <v>8</v>
      </c>
      <c r="G80" s="1" t="s">
        <v>127</v>
      </c>
      <c r="I80" s="2">
        <f>IF(Tabla15[[#This Row],[Posición]]=0,0,0.975^(Tabla15[[#This Row],[Posición]]-1)*3000)</f>
        <v>0</v>
      </c>
      <c r="K80" s="2">
        <f>IF(Tabla15[[#This Row],[Posición2]]=0,0,0.975^(Tabla15[[#This Row],[Posición2]]-1)*3000)</f>
        <v>0</v>
      </c>
      <c r="M80" s="8">
        <f>IF(Tabla15[[#This Row],[Posición3]]=0,0,0.975^(Tabla15[[#This Row],[Posición3]]-1)*3000)</f>
        <v>0</v>
      </c>
      <c r="N80" s="1">
        <v>9</v>
      </c>
      <c r="O80" s="8">
        <f>IF(Tabla15[[#This Row],[Posición4]]=0,0,0.975^(Tabla15[[#This Row],[Posición4]]-1)*3000)</f>
        <v>2449.9554109867854</v>
      </c>
      <c r="P80" s="2">
        <f>SUM(Tabla15[[#This Row],[Puntaje]],Tabla15[[#This Row],[Puntaje2]],Tabla15[[#This Row],[Puntaje3]],Tabla15[[#This Row],[Puntaje4]])</f>
        <v>2449.9554109867854</v>
      </c>
      <c r="Q80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2449.9554109867854</v>
      </c>
      <c r="R80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2449.9554109867854</v>
      </c>
      <c r="S80" s="8">
        <f>+COUNTA(Tabla15[[#This Row],[Posición]:[Puntaje4]])-COUNTA($H$1:$O$1)</f>
        <v>1</v>
      </c>
    </row>
    <row r="81" spans="1:19" x14ac:dyDescent="0.35">
      <c r="A81" s="1">
        <v>16</v>
      </c>
      <c r="B81" s="1" t="s">
        <v>79</v>
      </c>
      <c r="C81" s="1" t="s">
        <v>43</v>
      </c>
      <c r="D81" s="1" t="s">
        <v>28</v>
      </c>
      <c r="E81" s="1" t="s">
        <v>8</v>
      </c>
      <c r="G81" s="1" t="s">
        <v>3</v>
      </c>
      <c r="H81" s="1">
        <v>10</v>
      </c>
      <c r="I81" s="2">
        <f>IF(Tabla15[[#This Row],[Posición]]=0,0,0.975^(Tabla15[[#This Row],[Posición]]-1)*3000)</f>
        <v>2388.7065257121158</v>
      </c>
      <c r="K81" s="2">
        <f>IF(Tabla15[[#This Row],[Posición2]]=0,0,0.975^(Tabla15[[#This Row],[Posición2]]-1)*3000)</f>
        <v>0</v>
      </c>
      <c r="M81" s="1">
        <f>IF(Tabla15[[#This Row],[Posición3]]=0,0,0.975^(Tabla15[[#This Row],[Posición3]]-1)*3000)</f>
        <v>0</v>
      </c>
      <c r="O81" s="1">
        <f>IF(Tabla15[[#This Row],[Posición4]]=0,0,0.975^(Tabla15[[#This Row],[Posición4]]-1)*3000)</f>
        <v>0</v>
      </c>
      <c r="P81" s="2">
        <f>SUM(Tabla15[[#This Row],[Puntaje]],Tabla15[[#This Row],[Puntaje2]],Tabla15[[#This Row],[Puntaje3]],Tabla15[[#This Row],[Puntaje4]])</f>
        <v>2388.7065257121158</v>
      </c>
      <c r="Q81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2388.7065257121158</v>
      </c>
      <c r="R81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2388.7065257121158</v>
      </c>
      <c r="S81" s="1">
        <f>+COUNTA(Tabla15[[#This Row],[Posición]:[Puntaje4]])-COUNTA($H$1:$O$1)</f>
        <v>1</v>
      </c>
    </row>
    <row r="82" spans="1:19" x14ac:dyDescent="0.35">
      <c r="A82" s="1">
        <v>56</v>
      </c>
      <c r="B82" s="3" t="s">
        <v>148</v>
      </c>
      <c r="C82" s="3" t="s">
        <v>158</v>
      </c>
      <c r="D82" s="1" t="s">
        <v>154</v>
      </c>
      <c r="E82" s="1" t="s">
        <v>8</v>
      </c>
      <c r="G82" s="1" t="s">
        <v>127</v>
      </c>
      <c r="I82" s="2">
        <f>IF(Tabla15[[#This Row],[Posición]]=0,0,0.975^(Tabla15[[#This Row],[Posición]]-1)*3000)</f>
        <v>0</v>
      </c>
      <c r="J82" s="1">
        <v>11</v>
      </c>
      <c r="K82" s="2">
        <f>IF(Tabla15[[#This Row],[Posición2]]=0,0,0.975^(Tabla15[[#This Row],[Posición2]]-1)*3000)</f>
        <v>2328.9888625693125</v>
      </c>
      <c r="M82" s="1">
        <f>IF(Tabla15[[#This Row],[Posición3]]=0,0,0.975^(Tabla15[[#This Row],[Posición3]]-1)*3000)</f>
        <v>0</v>
      </c>
      <c r="O82" s="1">
        <f>IF(Tabla15[[#This Row],[Posición4]]=0,0,0.975^(Tabla15[[#This Row],[Posición4]]-1)*3000)</f>
        <v>0</v>
      </c>
      <c r="P82" s="2">
        <f>SUM(Tabla15[[#This Row],[Puntaje]],Tabla15[[#This Row],[Puntaje2]],Tabla15[[#This Row],[Puntaje3]],Tabla15[[#This Row],[Puntaje4]])</f>
        <v>2328.9888625693125</v>
      </c>
      <c r="Q82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2328.9888625693125</v>
      </c>
      <c r="R82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2328.9888625693125</v>
      </c>
      <c r="S82" s="1">
        <f>+COUNTA(Tabla15[[#This Row],[Posición]:[Puntaje4]])-COUNTA($H$1:$O$1)</f>
        <v>1</v>
      </c>
    </row>
    <row r="83" spans="1:19" x14ac:dyDescent="0.35">
      <c r="A83" s="1">
        <v>73</v>
      </c>
      <c r="B83" s="1" t="s">
        <v>168</v>
      </c>
      <c r="C83" s="1" t="s">
        <v>187</v>
      </c>
      <c r="E83" s="1" t="s">
        <v>8</v>
      </c>
      <c r="G83" s="1" t="s">
        <v>5</v>
      </c>
      <c r="I83" s="2">
        <f>IF(Tabla15[[#This Row],[Posición]]=0,0,0.975^(Tabla15[[#This Row],[Posición]]-1)*3000)</f>
        <v>0</v>
      </c>
      <c r="K83" s="2">
        <f>IF(Tabla15[[#This Row],[Posición2]]=0,0,0.975^(Tabla15[[#This Row],[Posición2]]-1)*3000)</f>
        <v>0</v>
      </c>
      <c r="L83" s="1">
        <v>0</v>
      </c>
      <c r="M83" s="1">
        <f>IF(Tabla15[[#This Row],[Posición3]]=0,0,0.975^(Tabla15[[#This Row],[Posición3]]-1)*3000)</f>
        <v>0</v>
      </c>
      <c r="O83" s="1">
        <f>IF(Tabla15[[#This Row],[Posición4]]=0,0,0.975^(Tabla15[[#This Row],[Posición4]]-1)*3000)</f>
        <v>0</v>
      </c>
      <c r="P83" s="2">
        <f>SUM(Tabla15[[#This Row],[Puntaje]],Tabla15[[#This Row],[Puntaje2]],Tabla15[[#This Row],[Puntaje3]],Tabla15[[#This Row],[Puntaje4]])</f>
        <v>0</v>
      </c>
      <c r="Q83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0</v>
      </c>
      <c r="R83" s="2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0</v>
      </c>
      <c r="S83" s="1">
        <f>+COUNTA(Tabla15[[#This Row],[Posición]:[Puntaje4]])-COUNTA($H$1:$O$1)</f>
        <v>1</v>
      </c>
    </row>
  </sheetData>
  <mergeCells count="4">
    <mergeCell ref="J1:K1"/>
    <mergeCell ref="L1:M1"/>
    <mergeCell ref="N1:O1"/>
    <mergeCell ref="H1:I1"/>
  </mergeCells>
  <phoneticPr fontId="2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D8053-A8DB-43A7-BE96-8953F5860E78}">
  <dimension ref="A1:A6"/>
  <sheetViews>
    <sheetView topLeftCell="A2" workbookViewId="0">
      <selection activeCell="A5" sqref="A5"/>
    </sheetView>
  </sheetViews>
  <sheetFormatPr baseColWidth="10" defaultRowHeight="14.5" x14ac:dyDescent="0.35"/>
  <cols>
    <col min="1" max="1" width="15" bestFit="1" customWidth="1"/>
  </cols>
  <sheetData>
    <row r="1" spans="1:1" x14ac:dyDescent="0.35">
      <c r="A1" t="s">
        <v>5</v>
      </c>
    </row>
    <row r="2" spans="1:1" x14ac:dyDescent="0.35">
      <c r="A2" t="s">
        <v>4</v>
      </c>
    </row>
    <row r="3" spans="1:1" x14ac:dyDescent="0.35">
      <c r="A3" t="s">
        <v>3</v>
      </c>
    </row>
    <row r="4" spans="1:1" x14ac:dyDescent="0.35">
      <c r="A4" t="s">
        <v>127</v>
      </c>
    </row>
    <row r="5" spans="1:1" x14ac:dyDescent="0.35">
      <c r="A5" t="s">
        <v>190</v>
      </c>
    </row>
    <row r="6" spans="1:1" x14ac:dyDescent="0.35">
      <c r="A6" t="s">
        <v>191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M 4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2 j r e K K 0 A A A D 3 A A A A E g A A A E N v b m Z p Z y 9 Q Y W N r Y W d l L n h t b I S P Q Q u C M B z F 7 0 H f Q X Z 3 m x M K 5 O 8 8 e F U I g u g 6 d N h I t 3 C z + d 0 6 9 J H 6 C i l l d e v 4 3 v v B e + 9 x u 0 M 2 d m 1 w l b 1 V R q c o w h Q F 1 g l d i 9 Z o m S J t U M b X K 9 i J 6 i w a G U y 0 t s l o 6 x S d n L s k h H j v s Y + x 6 R v C K I 3 I s S z 2 1 U l 2 A n 1 g 9 R 8 O l Z 5 r K 4 k 4 H F 5 r O M N R t M X x h m E K Z D G h V P o L s G n w n P 6 Y k A + t G 3 r J p Q 3 z A s g i g b w / 8 C c A A A D / / w M A U E s D B B Q A A g A I A A A A I Q D a e F D b 3 Q E A A E g V A A A T A A A A R m 9 y b X V s Y X M v U 2 V j d G l v b j E u b e y W X W v b M B S G 7 w P 9 D 0 K 7 S c A x l h 3 3 Y y M X p S H Q i z G z h l 4 s D u b E U l o N W Q q y s g 9 C / v v k f J R t R N D S d C F D v j G 8 5 / i c 8 9 o P x 6 p Z a b i S 6 G 5 z J x 9 a r f o R N K P o H R 7 B V L A o I q i d w Q N D p I N R H w l m z l r I X p 8 0 f 2 D S K h m d h e v U u j 3 k g o U 3 S h o m T d 3 G g / f 5 A K R k O h 9 p m M J X V e e Z B t u o B D R k O d X 8 G + t S 9 V 0 K B b Q b R 3 E S p X E 6 I m l 6 m f S + d G 3 r / D O r F 8 I A V X V x b T S H C m T R J B b X U 8 1 F E c 7 p D H c C N L 6 t 5 o J V t i 0 0 N v q Y h A m e d I L N q E 9 G + t u p l + N b 2 n / y h y e r 8 Q A M T L b p 1 j m f K 1 R C N e W 2 c + N 6 n R p a F 7 K e K V 3 d K L G o 5 O j n 3 H r e V Q m W S 7 z R C Q 6 Q s T F k 2 A + z C t B O j x 1 6 4 t B 7 D j 1 1 6 O c O / c K h X z r 0 K 4 d O I l f A 5 Z j 8 a X n V O W t x u f 8 l 7 w E v / l / A i / e D F x 8 E v N i D d y D w G t g 2 W + J 4 r G W L U s l i y M p H b q l b E / c 8 1 J r h / 1 5 w W 0 O v w 2 x d 2 D N 2 s O W 2 o 6 w d H 3 m t Z Q u m j S o + 2 v L G g / Z 8 0 C g Y 5 g T t x R Q k R 6 b g n g s B W t u H P Q M H W j Y v Z q B 3 d A a k / / o n 9 K v 5 L e D y T H q v Q z I 9 2 T O 3 p / P U D k L n n j X P 2 j 9 i 7 c K z 5 l l 7 A 9 Z + A Q A A / / 8 D A F B L A Q I t A B Q A B g A I A A A A I Q A q 3 a p A 0 g A A A D c B A A A T A A A A A A A A A A A A A A A A A A A A A A B b Q 2 9 u d G V u d F 9 U e X B l c 1 0 u e G 1 s U E s B A i 0 A F A A C A A g A A A A h A N o 6 3 i i t A A A A 9 w A A A B I A A A A A A A A A A A A A A A A A C w M A A E N v b m Z p Z y 9 Q Y W N r Y W d l L n h t b F B L A Q I t A B Q A A g A I A A A A I Q D a e F D b 3 Q E A A E g V A A A T A A A A A A A A A A A A A A A A A O g D A A B G b 3 J t d W x h c y 9 T Z W N 0 a W 9 u M S 5 t U E s F B g A A A A A D A A M A w g A A A P Y F A A A A A B E B A A D v u 7 8 8 P 3 h t b C B 2 Z X J z a W 9 u P S I x L j A i I H N 0 Y W 5 k Y W x v b m U 9 I m 5 v I j 8 + D Q o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P d w A A A A A A A K 1 3 A A D v u 7 8 8 P 3 h t b C B 2 Z X J z a W 9 u P S I x L j A i I H N 0 Y W 5 k Y W x v b m U 9 I m 5 v I j 8 + D Q o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V G F i b G U w M D E l M j A o U G F n Z S U y M D E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Q 3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U t M z F U M T U 6 M D U 6 M z E u N D A x M D Y 4 M l o i L z 4 8 R W 5 0 c n k g V H l w Z T 0 i R m l s b E N v b H V t b l R 5 c G V z I i B W Y W x 1 Z T 0 i c 0 J n W U d C Z 1 l H Q m d Z R 0 J n W U c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w M S A o U G F n Z S A x K S 9 B d X R v U m V t b 3 Z l Z E N v b H V t b n M x L n t D b 2 x 1 b W 4 x L D B 9 J n F 1 b 3 Q 7 L C Z x d W 9 0 O 1 N l Y 3 R p b 2 4 x L 1 R h Y m x l M D A x I C h Q Y W d l I D E p L 0 F 1 d G 9 S Z W 1 v d m V k Q 2 9 s d W 1 u c z E u e 0 N v b H V t b j I s M X 0 m c X V v d D s s J n F 1 b 3 Q 7 U 2 V j d G l v b j E v V G F i b G U w M D E g K F B h Z 2 U g M S k v Q X V 0 b 1 J l b W 9 2 Z W R D b 2 x 1 b W 5 z M S 5 7 Q 2 9 s d W 1 u M y w y f S Z x d W 9 0 O y w m c X V v d D t T Z W N 0 a W 9 u M S 9 U Y W J s Z T A w M S A o U G F n Z S A x K S 9 B d X R v U m V t b 3 Z l Z E N v b H V t b n M x L n t D b 2 x 1 b W 4 0 L D N 9 J n F 1 b 3 Q 7 L C Z x d W 9 0 O 1 N l Y 3 R p b 2 4 x L 1 R h Y m x l M D A x I C h Q Y W d l I D E p L 0 F 1 d G 9 S Z W 1 v d m V k Q 2 9 s d W 1 u c z E u e 0 N v b H V t b j U s N H 0 m c X V v d D s s J n F 1 b 3 Q 7 U 2 V j d G l v b j E v V G F i b G U w M D E g K F B h Z 2 U g M S k v Q X V 0 b 1 J l b W 9 2 Z W R D b 2 x 1 b W 5 z M S 5 7 Q 2 9 s d W 1 u N i w 1 f S Z x d W 9 0 O y w m c X V v d D t T Z W N 0 a W 9 u M S 9 U Y W J s Z T A w M S A o U G F n Z S A x K S 9 B d X R v U m V t b 3 Z l Z E N v b H V t b n M x L n t D b 2 x 1 b W 4 3 L D Z 9 J n F 1 b 3 Q 7 L C Z x d W 9 0 O 1 N l Y 3 R p b 2 4 x L 1 R h Y m x l M D A x I C h Q Y W d l I D E p L 0 F 1 d G 9 S Z W 1 v d m V k Q 2 9 s d W 1 u c z E u e 0 N v b H V t b j g s N 3 0 m c X V v d D s s J n F 1 b 3 Q 7 U 2 V j d G l v b j E v V G F i b G U w M D E g K F B h Z 2 U g M S k v Q X V 0 b 1 J l b W 9 2 Z W R D b 2 x 1 b W 5 z M S 5 7 Q 2 9 s d W 1 u O S w 4 f S Z x d W 9 0 O y w m c X V v d D t T Z W N 0 a W 9 u M S 9 U Y W J s Z T A w M S A o U G F n Z S A x K S 9 B d X R v U m V t b 3 Z l Z E N v b H V t b n M x L n t D b 2 x 1 b W 4 x M C w 5 f S Z x d W 9 0 O y w m c X V v d D t T Z W N 0 a W 9 u M S 9 U Y W J s Z T A w M S A o U G F n Z S A x K S 9 B d X R v U m V t b 3 Z l Z E N v b H V t b n M x L n t D b 2 x 1 b W 4 x M S w x M H 0 m c X V v d D s s J n F 1 b 3 Q 7 U 2 V j d G l v b j E v V G F i b G U w M D E g K F B h Z 2 U g M S k v Q X V 0 b 1 J l b W 9 2 Z W R D b 2 x 1 b W 5 z M S 5 7 Q 2 9 s d W 1 u M T I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U Y W J s Z T A w M S A o U G F n Z S A x K S 9 B d X R v U m V t b 3 Z l Z E N v b H V t b n M x L n t D b 2 x 1 b W 4 x L D B 9 J n F 1 b 3 Q 7 L C Z x d W 9 0 O 1 N l Y 3 R p b 2 4 x L 1 R h Y m x l M D A x I C h Q Y W d l I D E p L 0 F 1 d G 9 S Z W 1 v d m V k Q 2 9 s d W 1 u c z E u e 0 N v b H V t b j I s M X 0 m c X V v d D s s J n F 1 b 3 Q 7 U 2 V j d G l v b j E v V G F i b G U w M D E g K F B h Z 2 U g M S k v Q X V 0 b 1 J l b W 9 2 Z W R D b 2 x 1 b W 5 z M S 5 7 Q 2 9 s d W 1 u M y w y f S Z x d W 9 0 O y w m c X V v d D t T Z W N 0 a W 9 u M S 9 U Y W J s Z T A w M S A o U G F n Z S A x K S 9 B d X R v U m V t b 3 Z l Z E N v b H V t b n M x L n t D b 2 x 1 b W 4 0 L D N 9 J n F 1 b 3 Q 7 L C Z x d W 9 0 O 1 N l Y 3 R p b 2 4 x L 1 R h Y m x l M D A x I C h Q Y W d l I D E p L 0 F 1 d G 9 S Z W 1 v d m V k Q 2 9 s d W 1 u c z E u e 0 N v b H V t b j U s N H 0 m c X V v d D s s J n F 1 b 3 Q 7 U 2 V j d G l v b j E v V G F i b G U w M D E g K F B h Z 2 U g M S k v Q X V 0 b 1 J l b W 9 2 Z W R D b 2 x 1 b W 5 z M S 5 7 Q 2 9 s d W 1 u N i w 1 f S Z x d W 9 0 O y w m c X V v d D t T Z W N 0 a W 9 u M S 9 U Y W J s Z T A w M S A o U G F n Z S A x K S 9 B d X R v U m V t b 3 Z l Z E N v b H V t b n M x L n t D b 2 x 1 b W 4 3 L D Z 9 J n F 1 b 3 Q 7 L C Z x d W 9 0 O 1 N l Y 3 R p b 2 4 x L 1 R h Y m x l M D A x I C h Q Y W d l I D E p L 0 F 1 d G 9 S Z W 1 v d m V k Q 2 9 s d W 1 u c z E u e 0 N v b H V t b j g s N 3 0 m c X V v d D s s J n F 1 b 3 Q 7 U 2 V j d G l v b j E v V G F i b G U w M D E g K F B h Z 2 U g M S k v Q X V 0 b 1 J l b W 9 2 Z W R D b 2 x 1 b W 5 z M S 5 7 Q 2 9 s d W 1 u O S w 4 f S Z x d W 9 0 O y w m c X V v d D t T Z W N 0 a W 9 u M S 9 U Y W J s Z T A w M S A o U G F n Z S A x K S 9 B d X R v U m V t b 3 Z l Z E N v b H V t b n M x L n t D b 2 x 1 b W 4 x M C w 5 f S Z x d W 9 0 O y w m c X V v d D t T Z W N 0 a W 9 u M S 9 U Y W J s Z T A w M S A o U G F n Z S A x K S 9 B d X R v U m V t b 3 Z l Z E N v b H V t b n M x L n t D b 2 x 1 b W 4 x M S w x M H 0 m c X V v d D s s J n F 1 b 3 Q 7 U 2 V j d G l v b j E v V G F i b G U w M D E g K F B h Z 2 U g M S k v Q X V 0 b 1 J l b W 9 2 Z W R D b 2 x 1 b W 5 z M S 5 7 Q 2 9 s d W 1 u M T I s M T F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U Y W J s Z T A w M i U y M C h Q Y W d l J T I w M S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N T Y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w N S 0 z M V Q x N j o y M j o x M y 4 5 N T U 5 M T A 0 W i I v P j x F b n R y e S B U e X B l P S J G a W x s Q 2 9 s d W 1 u V H l w Z X M i I F Z h b H V l P S J z Q m d Z R 0 J n W U d C Z 1 l H Q m d Z R y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y I C h Q Y W d l I D E p L 0 F 1 d G 9 S Z W 1 v d m V k Q 2 9 s d W 1 u c z E u e 0 N v b H V t b j E s M H 0 m c X V v d D s s J n F 1 b 3 Q 7 U 2 V j d G l v b j E v V G F i b G U w M D I g K F B h Z 2 U g M S k v Q X V 0 b 1 J l b W 9 2 Z W R D b 2 x 1 b W 5 z M S 5 7 Q 2 9 s d W 1 u M i w x f S Z x d W 9 0 O y w m c X V v d D t T Z W N 0 a W 9 u M S 9 U Y W J s Z T A w M i A o U G F n Z S A x K S 9 B d X R v U m V t b 3 Z l Z E N v b H V t b n M x L n t D b 2 x 1 b W 4 z L D J 9 J n F 1 b 3 Q 7 L C Z x d W 9 0 O 1 N l Y 3 R p b 2 4 x L 1 R h Y m x l M D A y I C h Q Y W d l I D E p L 0 F 1 d G 9 S Z W 1 v d m V k Q 2 9 s d W 1 u c z E u e 0 N v b H V t b j Q s M 3 0 m c X V v d D s s J n F 1 b 3 Q 7 U 2 V j d G l v b j E v V G F i b G U w M D I g K F B h Z 2 U g M S k v Q X V 0 b 1 J l b W 9 2 Z W R D b 2 x 1 b W 5 z M S 5 7 Q 2 9 s d W 1 u N S w 0 f S Z x d W 9 0 O y w m c X V v d D t T Z W N 0 a W 9 u M S 9 U Y W J s Z T A w M i A o U G F n Z S A x K S 9 B d X R v U m V t b 3 Z l Z E N v b H V t b n M x L n t D b 2 x 1 b W 4 2 L D V 9 J n F 1 b 3 Q 7 L C Z x d W 9 0 O 1 N l Y 3 R p b 2 4 x L 1 R h Y m x l M D A y I C h Q Y W d l I D E p L 0 F 1 d G 9 S Z W 1 v d m V k Q 2 9 s d W 1 u c z E u e 0 N v b H V t b j c s N n 0 m c X V v d D s s J n F 1 b 3 Q 7 U 2 V j d G l v b j E v V G F i b G U w M D I g K F B h Z 2 U g M S k v Q X V 0 b 1 J l b W 9 2 Z W R D b 2 x 1 b W 5 z M S 5 7 Q 2 9 s d W 1 u O C w 3 f S Z x d W 9 0 O y w m c X V v d D t T Z W N 0 a W 9 u M S 9 U Y W J s Z T A w M i A o U G F n Z S A x K S 9 B d X R v U m V t b 3 Z l Z E N v b H V t b n M x L n t D b 2 x 1 b W 4 5 L D h 9 J n F 1 b 3 Q 7 L C Z x d W 9 0 O 1 N l Y 3 R p b 2 4 x L 1 R h Y m x l M D A y I C h Q Y W d l I D E p L 0 F 1 d G 9 S Z W 1 v d m V k Q 2 9 s d W 1 u c z E u e 0 N v b H V t b j E w L D l 9 J n F 1 b 3 Q 7 L C Z x d W 9 0 O 1 N l Y 3 R p b 2 4 x L 1 R h Y m x l M D A y I C h Q Y W d l I D E p L 0 F 1 d G 9 S Z W 1 v d m V k Q 2 9 s d W 1 u c z E u e 0 N v b H V t b j E x L D E w f S Z x d W 9 0 O y w m c X V v d D t T Z W N 0 a W 9 u M S 9 U Y W J s Z T A w M i A o U G F n Z S A x K S 9 B d X R v U m V t b 3 Z l Z E N v b H V t b n M x L n t D b 2 x 1 b W 4 x M i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R h Y m x l M D A y I C h Q Y W d l I D E p L 0 F 1 d G 9 S Z W 1 v d m V k Q 2 9 s d W 1 u c z E u e 0 N v b H V t b j E s M H 0 m c X V v d D s s J n F 1 b 3 Q 7 U 2 V j d G l v b j E v V G F i b G U w M D I g K F B h Z 2 U g M S k v Q X V 0 b 1 J l b W 9 2 Z W R D b 2 x 1 b W 5 z M S 5 7 Q 2 9 s d W 1 u M i w x f S Z x d W 9 0 O y w m c X V v d D t T Z W N 0 a W 9 u M S 9 U Y W J s Z T A w M i A o U G F n Z S A x K S 9 B d X R v U m V t b 3 Z l Z E N v b H V t b n M x L n t D b 2 x 1 b W 4 z L D J 9 J n F 1 b 3 Q 7 L C Z x d W 9 0 O 1 N l Y 3 R p b 2 4 x L 1 R h Y m x l M D A y I C h Q Y W d l I D E p L 0 F 1 d G 9 S Z W 1 v d m V k Q 2 9 s d W 1 u c z E u e 0 N v b H V t b j Q s M 3 0 m c X V v d D s s J n F 1 b 3 Q 7 U 2 V j d G l v b j E v V G F i b G U w M D I g K F B h Z 2 U g M S k v Q X V 0 b 1 J l b W 9 2 Z W R D b 2 x 1 b W 5 z M S 5 7 Q 2 9 s d W 1 u N S w 0 f S Z x d W 9 0 O y w m c X V v d D t T Z W N 0 a W 9 u M S 9 U Y W J s Z T A w M i A o U G F n Z S A x K S 9 B d X R v U m V t b 3 Z l Z E N v b H V t b n M x L n t D b 2 x 1 b W 4 2 L D V 9 J n F 1 b 3 Q 7 L C Z x d W 9 0 O 1 N l Y 3 R p b 2 4 x L 1 R h Y m x l M D A y I C h Q Y W d l I D E p L 0 F 1 d G 9 S Z W 1 v d m V k Q 2 9 s d W 1 u c z E u e 0 N v b H V t b j c s N n 0 m c X V v d D s s J n F 1 b 3 Q 7 U 2 V j d G l v b j E v V G F i b G U w M D I g K F B h Z 2 U g M S k v Q X V 0 b 1 J l b W 9 2 Z W R D b 2 x 1 b W 5 z M S 5 7 Q 2 9 s d W 1 u O C w 3 f S Z x d W 9 0 O y w m c X V v d D t T Z W N 0 a W 9 u M S 9 U Y W J s Z T A w M i A o U G F n Z S A x K S 9 B d X R v U m V t b 3 Z l Z E N v b H V t b n M x L n t D b 2 x 1 b W 4 5 L D h 9 J n F 1 b 3 Q 7 L C Z x d W 9 0 O 1 N l Y 3 R p b 2 4 x L 1 R h Y m x l M D A y I C h Q Y W d l I D E p L 0 F 1 d G 9 S Z W 1 v d m V k Q 2 9 s d W 1 u c z E u e 0 N v b H V t b j E w L D l 9 J n F 1 b 3 Q 7 L C Z x d W 9 0 O 1 N l Y 3 R p b 2 4 x L 1 R h Y m x l M D A y I C h Q Y W d l I D E p L 0 F 1 d G 9 S Z W 1 v d m V k Q 2 9 s d W 1 u c z E u e 0 N v b H V t b j E x L D E w f S Z x d W 9 0 O y w m c X V v d D t T Z W N 0 a W 9 u M S 9 U Y W J s Z T A w M i A o U G F n Z S A x K S 9 B d X R v U m V t b 3 Z l Z E N v b H V t b n M x L n t D b 2 x 1 b W 4 x M i w x M X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B h Z 2 U w M D E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A 2 L T E 0 V D E 5 O j E z O j Q x L j k 4 O D g 4 M z B a I i 8 + P E V u d H J 5 I F R 5 c G U 9 I k Z p b G x D b 2 x 1 b W 5 U e X B l c y I g V m F s d W U 9 I n N C Z 1 l H Q m d Z R 0 J n W U d C Z 1 l H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z I 4 M D Z m N j F l L T k 4 N j k t N D A x M y 1 i M z Z j L T k w Y 2 N k M D d l Z m U 5 M S I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G F n Z T A w M S 9 B d X R v U m V t b 3 Z l Z E N v b H V t b n M x L n t D b 2 x 1 b W 4 x L D B 9 J n F 1 b 3 Q 7 L C Z x d W 9 0 O 1 N l Y 3 R p b 2 4 x L 1 B h Z 2 U w M D E v Q X V 0 b 1 J l b W 9 2 Z W R D b 2 x 1 b W 5 z M S 5 7 Q 2 9 s d W 1 u M i w x f S Z x d W 9 0 O y w m c X V v d D t T Z W N 0 a W 9 u M S 9 Q Y W d l M D A x L 0 F 1 d G 9 S Z W 1 v d m V k Q 2 9 s d W 1 u c z E u e 0 N v b H V t b j M s M n 0 m c X V v d D s s J n F 1 b 3 Q 7 U 2 V j d G l v b j E v U G F n Z T A w M S 9 B d X R v U m V t b 3 Z l Z E N v b H V t b n M x L n t D b 2 x 1 b W 4 0 L D N 9 J n F 1 b 3 Q 7 L C Z x d W 9 0 O 1 N l Y 3 R p b 2 4 x L 1 B h Z 2 U w M D E v Q X V 0 b 1 J l b W 9 2 Z W R D b 2 x 1 b W 5 z M S 5 7 Q 2 9 s d W 1 u N S w 0 f S Z x d W 9 0 O y w m c X V v d D t T Z W N 0 a W 9 u M S 9 Q Y W d l M D A x L 0 F 1 d G 9 S Z W 1 v d m V k Q 2 9 s d W 1 u c z E u e 0 N v b H V t b j Y s N X 0 m c X V v d D s s J n F 1 b 3 Q 7 U 2 V j d G l v b j E v U G F n Z T A w M S 9 B d X R v U m V t b 3 Z l Z E N v b H V t b n M x L n t D b 2 x 1 b W 4 3 L D Z 9 J n F 1 b 3 Q 7 L C Z x d W 9 0 O 1 N l Y 3 R p b 2 4 x L 1 B h Z 2 U w M D E v Q X V 0 b 1 J l b W 9 2 Z W R D b 2 x 1 b W 5 z M S 5 7 Q 2 9 s d W 1 u O C w 3 f S Z x d W 9 0 O y w m c X V v d D t T Z W N 0 a W 9 u M S 9 Q Y W d l M D A x L 0 F 1 d G 9 S Z W 1 v d m V k Q 2 9 s d W 1 u c z E u e 0 N v b H V t b j k s O H 0 m c X V v d D s s J n F 1 b 3 Q 7 U 2 V j d G l v b j E v U G F n Z T A w M S 9 B d X R v U m V t b 3 Z l Z E N v b H V t b n M x L n t D b 2 x 1 b W 4 x M C w 5 f S Z x d W 9 0 O y w m c X V v d D t T Z W N 0 a W 9 u M S 9 Q Y W d l M D A x L 0 F 1 d G 9 S Z W 1 v d m V k Q 2 9 s d W 1 u c z E u e 0 N v b H V t b j E x L D E w f S Z x d W 9 0 O y w m c X V v d D t T Z W N 0 a W 9 u M S 9 Q Y W d l M D A x L 0 F 1 d G 9 S Z W 1 v d m V k Q 2 9 s d W 1 u c z E u e 0 N v b H V t b j E y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U G F n Z T A w M S 9 B d X R v U m V t b 3 Z l Z E N v b H V t b n M x L n t D b 2 x 1 b W 4 x L D B 9 J n F 1 b 3 Q 7 L C Z x d W 9 0 O 1 N l Y 3 R p b 2 4 x L 1 B h Z 2 U w M D E v Q X V 0 b 1 J l b W 9 2 Z W R D b 2 x 1 b W 5 z M S 5 7 Q 2 9 s d W 1 u M i w x f S Z x d W 9 0 O y w m c X V v d D t T Z W N 0 a W 9 u M S 9 Q Y W d l M D A x L 0 F 1 d G 9 S Z W 1 v d m V k Q 2 9 s d W 1 u c z E u e 0 N v b H V t b j M s M n 0 m c X V v d D s s J n F 1 b 3 Q 7 U 2 V j d G l v b j E v U G F n Z T A w M S 9 B d X R v U m V t b 3 Z l Z E N v b H V t b n M x L n t D b 2 x 1 b W 4 0 L D N 9 J n F 1 b 3 Q 7 L C Z x d W 9 0 O 1 N l Y 3 R p b 2 4 x L 1 B h Z 2 U w M D E v Q X V 0 b 1 J l b W 9 2 Z W R D b 2 x 1 b W 5 z M S 5 7 Q 2 9 s d W 1 u N S w 0 f S Z x d W 9 0 O y w m c X V v d D t T Z W N 0 a W 9 u M S 9 Q Y W d l M D A x L 0 F 1 d G 9 S Z W 1 v d m V k Q 2 9 s d W 1 u c z E u e 0 N v b H V t b j Y s N X 0 m c X V v d D s s J n F 1 b 3 Q 7 U 2 V j d G l v b j E v U G F n Z T A w M S 9 B d X R v U m V t b 3 Z l Z E N v b H V t b n M x L n t D b 2 x 1 b W 4 3 L D Z 9 J n F 1 b 3 Q 7 L C Z x d W 9 0 O 1 N l Y 3 R p b 2 4 x L 1 B h Z 2 U w M D E v Q X V 0 b 1 J l b W 9 2 Z W R D b 2 x 1 b W 5 z M S 5 7 Q 2 9 s d W 1 u O C w 3 f S Z x d W 9 0 O y w m c X V v d D t T Z W N 0 a W 9 u M S 9 Q Y W d l M D A x L 0 F 1 d G 9 S Z W 1 v d m V k Q 2 9 s d W 1 u c z E u e 0 N v b H V t b j k s O H 0 m c X V v d D s s J n F 1 b 3 Q 7 U 2 V j d G l v b j E v U G F n Z T A w M S 9 B d X R v U m V t b 3 Z l Z E N v b H V t b n M x L n t D b 2 x 1 b W 4 x M C w 5 f S Z x d W 9 0 O y w m c X V v d D t T Z W N 0 a W 9 u M S 9 Q Y W d l M D A x L 0 F 1 d G 9 S Z W 1 v d m V k Q 2 9 s d W 1 u c z E u e 0 N v b H V t b j E x L D E w f S Z x d W 9 0 O y w m c X V v d D t T Z W N 0 a W 9 u M S 9 Q Y W d l M D A x L 0 F 1 d G 9 S Z W 1 v d m V k Q 2 9 s d W 1 u c z E u e 0 N v b H V t b j E y L D E x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U G F n Z T A w M S U y M C g y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Y t M T R U M T k 6 M T M 6 N D E u O T I 4 N j I w O F o i L z 4 8 R W 5 0 c n k g V H l w Z T 0 i R m l s b E N v b H V t b l R 5 c G V z I i B W Y W x 1 Z T 0 i c 0 J n W U d C Z 1 l H Q 1 F Z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Z G V i O G R h N 2 I t O T I 3 N C 0 0 M W Q 0 L T g 5 M z U t Y W U 4 Z G E 1 N D J l Z T I z I i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h Z 2 U w M D E g K D I p L 0 F 1 d G 9 S Z W 1 v d m V k Q 2 9 s d W 1 u c z E u e 0 N v b H V t b j E s M H 0 m c X V v d D s s J n F 1 b 3 Q 7 U 2 V j d G l v b j E v U G F n Z T A w M S A o M i k v Q X V 0 b 1 J l b W 9 2 Z W R D b 2 x 1 b W 5 z M S 5 7 Q 2 9 s d W 1 u M i w x f S Z x d W 9 0 O y w m c X V v d D t T Z W N 0 a W 9 u M S 9 Q Y W d l M D A x I C g y K S 9 B d X R v U m V t b 3 Z l Z E N v b H V t b n M x L n t D b 2 x 1 b W 4 z L D J 9 J n F 1 b 3 Q 7 L C Z x d W 9 0 O 1 N l Y 3 R p b 2 4 x L 1 B h Z 2 U w M D E g K D I p L 0 F 1 d G 9 S Z W 1 v d m V k Q 2 9 s d W 1 u c z E u e 0 N v b H V t b j Q s M 3 0 m c X V v d D s s J n F 1 b 3 Q 7 U 2 V j d G l v b j E v U G F n Z T A w M S A o M i k v Q X V 0 b 1 J l b W 9 2 Z W R D b 2 x 1 b W 5 z M S 5 7 Q 2 9 s d W 1 u N S w 0 f S Z x d W 9 0 O y w m c X V v d D t T Z W N 0 a W 9 u M S 9 Q Y W d l M D A x I C g y K S 9 B d X R v U m V t b 3 Z l Z E N v b H V t b n M x L n t D b 2 x 1 b W 4 2 L D V 9 J n F 1 b 3 Q 7 L C Z x d W 9 0 O 1 N l Y 3 R p b 2 4 x L 1 B h Z 2 U w M D E g K D I p L 0 F 1 d G 9 S Z W 1 v d m V k Q 2 9 s d W 1 u c z E u e 0 N v b H V t b j c s N n 0 m c X V v d D s s J n F 1 b 3 Q 7 U 2 V j d G l v b j E v U G F n Z T A w M S A o M i k v Q X V 0 b 1 J l b W 9 2 Z W R D b 2 x 1 b W 5 z M S 5 7 Q 2 9 s d W 1 u O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Q Y W d l M D A x I C g y K S 9 B d X R v U m V t b 3 Z l Z E N v b H V t b n M x L n t D b 2 x 1 b W 4 x L D B 9 J n F 1 b 3 Q 7 L C Z x d W 9 0 O 1 N l Y 3 R p b 2 4 x L 1 B h Z 2 U w M D E g K D I p L 0 F 1 d G 9 S Z W 1 v d m V k Q 2 9 s d W 1 u c z E u e 0 N v b H V t b j I s M X 0 m c X V v d D s s J n F 1 b 3 Q 7 U 2 V j d G l v b j E v U G F n Z T A w M S A o M i k v Q X V 0 b 1 J l b W 9 2 Z W R D b 2 x 1 b W 5 z M S 5 7 Q 2 9 s d W 1 u M y w y f S Z x d W 9 0 O y w m c X V v d D t T Z W N 0 a W 9 u M S 9 Q Y W d l M D A x I C g y K S 9 B d X R v U m V t b 3 Z l Z E N v b H V t b n M x L n t D b 2 x 1 b W 4 0 L D N 9 J n F 1 b 3 Q 7 L C Z x d W 9 0 O 1 N l Y 3 R p b 2 4 x L 1 B h Z 2 U w M D E g K D I p L 0 F 1 d G 9 S Z W 1 v d m V k Q 2 9 s d W 1 u c z E u e 0 N v b H V t b j U s N H 0 m c X V v d D s s J n F 1 b 3 Q 7 U 2 V j d G l v b j E v U G F n Z T A w M S A o M i k v Q X V 0 b 1 J l b W 9 2 Z W R D b 2 x 1 b W 5 z M S 5 7 Q 2 9 s d W 1 u N i w 1 f S Z x d W 9 0 O y w m c X V v d D t T Z W N 0 a W 9 u M S 9 Q Y W d l M D A x I C g y K S 9 B d X R v U m V t b 3 Z l Z E N v b H V t b n M x L n t D b 2 x 1 b W 4 3 L D Z 9 J n F 1 b 3 Q 7 L C Z x d W 9 0 O 1 N l Y 3 R p b 2 4 x L 1 B h Z 2 U w M D E g K D I p L 0 F 1 d G 9 S Z W 1 v d m V k Q 2 9 s d W 1 u c z E u e 0 N v b H V t b j g s N 3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B h Z 2 U w M D E l M j A o M y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A 2 L T E 0 V D E 5 O j E z O j Q x L j k 3 N D g z M T d a I i 8 + P E V u d H J 5 I F R 5 c G U 9 I k Z p b G x D b 2 x 1 b W 5 U e X B l c y I g V m F s d W U 9 I n N C Z 1 l H Q m d Z R 0 J n W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2 N j N D F m M D V l L T M 4 Y m M t N D l k Z C 0 4 N z N h L T k 5 N G U 4 Y j F l N D h h Y i I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Y W d l M D A x I C g z K S 9 B d X R v U m V t b 3 Z l Z E N v b H V t b n M x L n t D b 2 x 1 b W 4 x L D B 9 J n F 1 b 3 Q 7 L C Z x d W 9 0 O 1 N l Y 3 R p b 2 4 x L 1 B h Z 2 U w M D E g K D M p L 0 F 1 d G 9 S Z W 1 v d m V k Q 2 9 s d W 1 u c z E u e 0 N v b H V t b j I s M X 0 m c X V v d D s s J n F 1 b 3 Q 7 U 2 V j d G l v b j E v U G F n Z T A w M S A o M y k v Q X V 0 b 1 J l b W 9 2 Z W R D b 2 x 1 b W 5 z M S 5 7 Q 2 9 s d W 1 u M y w y f S Z x d W 9 0 O y w m c X V v d D t T Z W N 0 a W 9 u M S 9 Q Y W d l M D A x I C g z K S 9 B d X R v U m V t b 3 Z l Z E N v b H V t b n M x L n t D b 2 x 1 b W 4 0 L D N 9 J n F 1 b 3 Q 7 L C Z x d W 9 0 O 1 N l Y 3 R p b 2 4 x L 1 B h Z 2 U w M D E g K D M p L 0 F 1 d G 9 S Z W 1 v d m V k Q 2 9 s d W 1 u c z E u e 0 N v b H V t b j U s N H 0 m c X V v d D s s J n F 1 b 3 Q 7 U 2 V j d G l v b j E v U G F n Z T A w M S A o M y k v Q X V 0 b 1 J l b W 9 2 Z W R D b 2 x 1 b W 5 z M S 5 7 Q 2 9 s d W 1 u N i w 1 f S Z x d W 9 0 O y w m c X V v d D t T Z W N 0 a W 9 u M S 9 Q Y W d l M D A x I C g z K S 9 B d X R v U m V t b 3 Z l Z E N v b H V t b n M x L n t D b 2 x 1 b W 4 3 L D Z 9 J n F 1 b 3 Q 7 L C Z x d W 9 0 O 1 N l Y 3 R p b 2 4 x L 1 B h Z 2 U w M D E g K D M p L 0 F 1 d G 9 S Z W 1 v d m V k Q 2 9 s d W 1 u c z E u e 0 N v b H V t b j g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U G F n Z T A w M S A o M y k v Q X V 0 b 1 J l b W 9 2 Z W R D b 2 x 1 b W 5 z M S 5 7 Q 2 9 s d W 1 u M S w w f S Z x d W 9 0 O y w m c X V v d D t T Z W N 0 a W 9 u M S 9 Q Y W d l M D A x I C g z K S 9 B d X R v U m V t b 3 Z l Z E N v b H V t b n M x L n t D b 2 x 1 b W 4 y L D F 9 J n F 1 b 3 Q 7 L C Z x d W 9 0 O 1 N l Y 3 R p b 2 4 x L 1 B h Z 2 U w M D E g K D M p L 0 F 1 d G 9 S Z W 1 v d m V k Q 2 9 s d W 1 u c z E u e 0 N v b H V t b j M s M n 0 m c X V v d D s s J n F 1 b 3 Q 7 U 2 V j d G l v b j E v U G F n Z T A w M S A o M y k v Q X V 0 b 1 J l b W 9 2 Z W R D b 2 x 1 b W 5 z M S 5 7 Q 2 9 s d W 1 u N C w z f S Z x d W 9 0 O y w m c X V v d D t T Z W N 0 a W 9 u M S 9 Q Y W d l M D A x I C g z K S 9 B d X R v U m V t b 3 Z l Z E N v b H V t b n M x L n t D b 2 x 1 b W 4 1 L D R 9 J n F 1 b 3 Q 7 L C Z x d W 9 0 O 1 N l Y 3 R p b 2 4 x L 1 B h Z 2 U w M D E g K D M p L 0 F 1 d G 9 S Z W 1 v d m V k Q 2 9 s d W 1 u c z E u e 0 N v b H V t b j Y s N X 0 m c X V v d D s s J n F 1 b 3 Q 7 U 2 V j d G l v b j E v U G F n Z T A w M S A o M y k v Q X V 0 b 1 J l b W 9 2 Z W R D b 2 x 1 b W 5 z M S 5 7 Q 2 9 s d W 1 u N y w 2 f S Z x d W 9 0 O y w m c X V v d D t T Z W N 0 a W 9 u M S 9 Q Y W d l M D A x I C g z K S 9 B d X R v U m V t b 3 Z l Z E N v b H V t b n M x L n t D b 2 x 1 b W 4 4 L D d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Q Y W d l M D A x J T I w K D Q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w N i 0 x N F Q x O T o x M z o 0 M S 4 5 N T g 4 N z U 1 W i I v P j x F b n R y e S B U e X B l P S J G a W x s Q 2 9 s d W 1 u V H l w Z X M i I F Z h b H V l P S J z Q m d Z R 0 J n W U d C Z 1 l H Q m d Z R 0 J n W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O D V l M 2 R i Y 2 M t Y j k 2 M y 0 0 Y 2 F h L W I z Y W E t Y m R m Z T M x Y j I w Z W I x I i 8 + P E V u d H J 5 I F R 5 c G U 9 I l J l b G F 0 a W 9 u c 2 h p c E l u Z m 9 D b 2 5 0 Y W l u Z X I i I F Z h b H V l P S J z e y Z x d W 9 0 O 2 N v b H V t b k N v d W 5 0 J n F 1 b 3 Q 7 O j E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Y W d l M D A x I C g 0 K S 9 B d X R v U m V t b 3 Z l Z E N v b H V t b n M x L n t D b 2 x 1 b W 4 x L D B 9 J n F 1 b 3 Q 7 L C Z x d W 9 0 O 1 N l Y 3 R p b 2 4 x L 1 B h Z 2 U w M D E g K D Q p L 0 F 1 d G 9 S Z W 1 v d m V k Q 2 9 s d W 1 u c z E u e 0 N v b H V t b j I s M X 0 m c X V v d D s s J n F 1 b 3 Q 7 U 2 V j d G l v b j E v U G F n Z T A w M S A o N C k v Q X V 0 b 1 J l b W 9 2 Z W R D b 2 x 1 b W 5 z M S 5 7 Q 2 9 s d W 1 u M y w y f S Z x d W 9 0 O y w m c X V v d D t T Z W N 0 a W 9 u M S 9 Q Y W d l M D A x I C g 0 K S 9 B d X R v U m V t b 3 Z l Z E N v b H V t b n M x L n t D b 2 x 1 b W 4 0 L D N 9 J n F 1 b 3 Q 7 L C Z x d W 9 0 O 1 N l Y 3 R p b 2 4 x L 1 B h Z 2 U w M D E g K D Q p L 0 F 1 d G 9 S Z W 1 v d m V k Q 2 9 s d W 1 u c z E u e 0 N v b H V t b j U s N H 0 m c X V v d D s s J n F 1 b 3 Q 7 U 2 V j d G l v b j E v U G F n Z T A w M S A o N C k v Q X V 0 b 1 J l b W 9 2 Z W R D b 2 x 1 b W 5 z M S 5 7 Q 2 9 s d W 1 u N i w 1 f S Z x d W 9 0 O y w m c X V v d D t T Z W N 0 a W 9 u M S 9 Q Y W d l M D A x I C g 0 K S 9 B d X R v U m V t b 3 Z l Z E N v b H V t b n M x L n t D b 2 x 1 b W 4 3 L D Z 9 J n F 1 b 3 Q 7 L C Z x d W 9 0 O 1 N l Y 3 R p b 2 4 x L 1 B h Z 2 U w M D E g K D Q p L 0 F 1 d G 9 S Z W 1 v d m V k Q 2 9 s d W 1 u c z E u e 0 N v b H V t b j g s N 3 0 m c X V v d D s s J n F 1 b 3 Q 7 U 2 V j d G l v b j E v U G F n Z T A w M S A o N C k v Q X V 0 b 1 J l b W 9 2 Z W R D b 2 x 1 b W 5 z M S 5 7 Q 2 9 s d W 1 u O S w 4 f S Z x d W 9 0 O y w m c X V v d D t T Z W N 0 a W 9 u M S 9 Q Y W d l M D A x I C g 0 K S 9 B d X R v U m V t b 3 Z l Z E N v b H V t b n M x L n t D b 2 x 1 b W 4 x M C w 5 f S Z x d W 9 0 O y w m c X V v d D t T Z W N 0 a W 9 u M S 9 Q Y W d l M D A x I C g 0 K S 9 B d X R v U m V t b 3 Z l Z E N v b H V t b n M x L n t D b 2 x 1 b W 4 x M S w x M H 0 m c X V v d D s s J n F 1 b 3 Q 7 U 2 V j d G l v b j E v U G F n Z T A w M S A o N C k v Q X V 0 b 1 J l b W 9 2 Z W R D b 2 x 1 b W 5 z M S 5 7 Q 2 9 s d W 1 u M T I s M T F 9 J n F 1 b 3 Q 7 L C Z x d W 9 0 O 1 N l Y 3 R p b 2 4 x L 1 B h Z 2 U w M D E g K D Q p L 0 F 1 d G 9 S Z W 1 v d m V k Q 2 9 s d W 1 u c z E u e 0 N v b H V t b j E z L D E y f S Z x d W 9 0 O y w m c X V v d D t T Z W N 0 a W 9 u M S 9 Q Y W d l M D A x I C g 0 K S 9 B d X R v U m V t b 3 Z l Z E N v b H V t b n M x L n t D b 2 x 1 b W 4 x N C w x M 3 0 m c X V v d D t d L C Z x d W 9 0 O 0 N v b H V t b k N v d W 5 0 J n F 1 b 3 Q 7 O j E 0 L C Z x d W 9 0 O 0 t l e U N v b H V t b k 5 h b W V z J n F 1 b 3 Q 7 O l t d L C Z x d W 9 0 O 0 N v b H V t b k l k Z W 5 0 a X R p Z X M m c X V v d D s 6 W y Z x d W 9 0 O 1 N l Y 3 R p b 2 4 x L 1 B h Z 2 U w M D E g K D Q p L 0 F 1 d G 9 S Z W 1 v d m V k Q 2 9 s d W 1 u c z E u e 0 N v b H V t b j E s M H 0 m c X V v d D s s J n F 1 b 3 Q 7 U 2 V j d G l v b j E v U G F n Z T A w M S A o N C k v Q X V 0 b 1 J l b W 9 2 Z W R D b 2 x 1 b W 5 z M S 5 7 Q 2 9 s d W 1 u M i w x f S Z x d W 9 0 O y w m c X V v d D t T Z W N 0 a W 9 u M S 9 Q Y W d l M D A x I C g 0 K S 9 B d X R v U m V t b 3 Z l Z E N v b H V t b n M x L n t D b 2 x 1 b W 4 z L D J 9 J n F 1 b 3 Q 7 L C Z x d W 9 0 O 1 N l Y 3 R p b 2 4 x L 1 B h Z 2 U w M D E g K D Q p L 0 F 1 d G 9 S Z W 1 v d m V k Q 2 9 s d W 1 u c z E u e 0 N v b H V t b j Q s M 3 0 m c X V v d D s s J n F 1 b 3 Q 7 U 2 V j d G l v b j E v U G F n Z T A w M S A o N C k v Q X V 0 b 1 J l b W 9 2 Z W R D b 2 x 1 b W 5 z M S 5 7 Q 2 9 s d W 1 u N S w 0 f S Z x d W 9 0 O y w m c X V v d D t T Z W N 0 a W 9 u M S 9 Q Y W d l M D A x I C g 0 K S 9 B d X R v U m V t b 3 Z l Z E N v b H V t b n M x L n t D b 2 x 1 b W 4 2 L D V 9 J n F 1 b 3 Q 7 L C Z x d W 9 0 O 1 N l Y 3 R p b 2 4 x L 1 B h Z 2 U w M D E g K D Q p L 0 F 1 d G 9 S Z W 1 v d m V k Q 2 9 s d W 1 u c z E u e 0 N v b H V t b j c s N n 0 m c X V v d D s s J n F 1 b 3 Q 7 U 2 V j d G l v b j E v U G F n Z T A w M S A o N C k v Q X V 0 b 1 J l b W 9 2 Z W R D b 2 x 1 b W 5 z M S 5 7 Q 2 9 s d W 1 u O C w 3 f S Z x d W 9 0 O y w m c X V v d D t T Z W N 0 a W 9 u M S 9 Q Y W d l M D A x I C g 0 K S 9 B d X R v U m V t b 3 Z l Z E N v b H V t b n M x L n t D b 2 x 1 b W 4 5 L D h 9 J n F 1 b 3 Q 7 L C Z x d W 9 0 O 1 N l Y 3 R p b 2 4 x L 1 B h Z 2 U w M D E g K D Q p L 0 F 1 d G 9 S Z W 1 v d m V k Q 2 9 s d W 1 u c z E u e 0 N v b H V t b j E w L D l 9 J n F 1 b 3 Q 7 L C Z x d W 9 0 O 1 N l Y 3 R p b 2 4 x L 1 B h Z 2 U w M D E g K D Q p L 0 F 1 d G 9 S Z W 1 v d m V k Q 2 9 s d W 1 u c z E u e 0 N v b H V t b j E x L D E w f S Z x d W 9 0 O y w m c X V v d D t T Z W N 0 a W 9 u M S 9 Q Y W d l M D A x I C g 0 K S 9 B d X R v U m V t b 3 Z l Z E N v b H V t b n M x L n t D b 2 x 1 b W 4 x M i w x M X 0 m c X V v d D s s J n F 1 b 3 Q 7 U 2 V j d G l v b j E v U G F n Z T A w M S A o N C k v Q X V 0 b 1 J l b W 9 2 Z W R D b 2 x 1 b W 5 z M S 5 7 Q 2 9 s d W 1 u M T M s M T J 9 J n F 1 b 3 Q 7 L C Z x d W 9 0 O 1 N l Y 3 R p b 2 4 x L 1 B h Z 2 U w M D E g K D Q p L 0 F 1 d G 9 S Z W 1 v d m V k Q 2 9 s d W 1 u c z E u e 0 N v b H V t b j E 0 L D E z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U G F n Z T A w M S U y M C g 1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U t M z F U M T Y 6 M j U 6 N T I u O D E 0 N T c 2 N l o i L z 4 8 R W 5 0 c n k g V H l w Z T 0 i R m l s b E N v b H V t b l R 5 c G V z I i B W Y W x 1 Z T 0 i c 0 J n W U d C Z 1 l H Q m d Z R 0 J n W U c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Y W d l M D A x I C g 1 K S 9 B d X R v U m V t b 3 Z l Z E N v b H V t b n M x L n t D b 2 x 1 b W 4 x L D B 9 J n F 1 b 3 Q 7 L C Z x d W 9 0 O 1 N l Y 3 R p b 2 4 x L 1 B h Z 2 U w M D E g K D U p L 0 F 1 d G 9 S Z W 1 v d m V k Q 2 9 s d W 1 u c z E u e 0 N v b H V t b j I s M X 0 m c X V v d D s s J n F 1 b 3 Q 7 U 2 V j d G l v b j E v U G F n Z T A w M S A o N S k v Q X V 0 b 1 J l b W 9 2 Z W R D b 2 x 1 b W 5 z M S 5 7 Q 2 9 s d W 1 u M y w y f S Z x d W 9 0 O y w m c X V v d D t T Z W N 0 a W 9 u M S 9 Q Y W d l M D A x I C g 1 K S 9 B d X R v U m V t b 3 Z l Z E N v b H V t b n M x L n t D b 2 x 1 b W 4 0 L D N 9 J n F 1 b 3 Q 7 L C Z x d W 9 0 O 1 N l Y 3 R p b 2 4 x L 1 B h Z 2 U w M D E g K D U p L 0 F 1 d G 9 S Z W 1 v d m V k Q 2 9 s d W 1 u c z E u e 0 N v b H V t b j U s N H 0 m c X V v d D s s J n F 1 b 3 Q 7 U 2 V j d G l v b j E v U G F n Z T A w M S A o N S k v Q X V 0 b 1 J l b W 9 2 Z W R D b 2 x 1 b W 5 z M S 5 7 Q 2 9 s d W 1 u N i w 1 f S Z x d W 9 0 O y w m c X V v d D t T Z W N 0 a W 9 u M S 9 Q Y W d l M D A x I C g 1 K S 9 B d X R v U m V t b 3 Z l Z E N v b H V t b n M x L n t D b 2 x 1 b W 4 3 L D Z 9 J n F 1 b 3 Q 7 L C Z x d W 9 0 O 1 N l Y 3 R p b 2 4 x L 1 B h Z 2 U w M D E g K D U p L 0 F 1 d G 9 S Z W 1 v d m V k Q 2 9 s d W 1 u c z E u e 0 N v b H V t b j g s N 3 0 m c X V v d D s s J n F 1 b 3 Q 7 U 2 V j d G l v b j E v U G F n Z T A w M S A o N S k v Q X V 0 b 1 J l b W 9 2 Z W R D b 2 x 1 b W 5 z M S 5 7 Q 2 9 s d W 1 u O S w 4 f S Z x d W 9 0 O y w m c X V v d D t T Z W N 0 a W 9 u M S 9 Q Y W d l M D A x I C g 1 K S 9 B d X R v U m V t b 3 Z l Z E N v b H V t b n M x L n t D b 2 x 1 b W 4 x M C w 5 f S Z x d W 9 0 O y w m c X V v d D t T Z W N 0 a W 9 u M S 9 Q Y W d l M D A x I C g 1 K S 9 B d X R v U m V t b 3 Z l Z E N v b H V t b n M x L n t D b 2 x 1 b W 4 x M S w x M H 0 m c X V v d D s s J n F 1 b 3 Q 7 U 2 V j d G l v b j E v U G F n Z T A w M S A o N S k v Q X V 0 b 1 J l b W 9 2 Z W R D b 2 x 1 b W 5 z M S 5 7 Q 2 9 s d W 1 u M T I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Q Y W d l M D A x I C g 1 K S 9 B d X R v U m V t b 3 Z l Z E N v b H V t b n M x L n t D b 2 x 1 b W 4 x L D B 9 J n F 1 b 3 Q 7 L C Z x d W 9 0 O 1 N l Y 3 R p b 2 4 x L 1 B h Z 2 U w M D E g K D U p L 0 F 1 d G 9 S Z W 1 v d m V k Q 2 9 s d W 1 u c z E u e 0 N v b H V t b j I s M X 0 m c X V v d D s s J n F 1 b 3 Q 7 U 2 V j d G l v b j E v U G F n Z T A w M S A o N S k v Q X V 0 b 1 J l b W 9 2 Z W R D b 2 x 1 b W 5 z M S 5 7 Q 2 9 s d W 1 u M y w y f S Z x d W 9 0 O y w m c X V v d D t T Z W N 0 a W 9 u M S 9 Q Y W d l M D A x I C g 1 K S 9 B d X R v U m V t b 3 Z l Z E N v b H V t b n M x L n t D b 2 x 1 b W 4 0 L D N 9 J n F 1 b 3 Q 7 L C Z x d W 9 0 O 1 N l Y 3 R p b 2 4 x L 1 B h Z 2 U w M D E g K D U p L 0 F 1 d G 9 S Z W 1 v d m V k Q 2 9 s d W 1 u c z E u e 0 N v b H V t b j U s N H 0 m c X V v d D s s J n F 1 b 3 Q 7 U 2 V j d G l v b j E v U G F n Z T A w M S A o N S k v Q X V 0 b 1 J l b W 9 2 Z W R D b 2 x 1 b W 5 z M S 5 7 Q 2 9 s d W 1 u N i w 1 f S Z x d W 9 0 O y w m c X V v d D t T Z W N 0 a W 9 u M S 9 Q Y W d l M D A x I C g 1 K S 9 B d X R v U m V t b 3 Z l Z E N v b H V t b n M x L n t D b 2 x 1 b W 4 3 L D Z 9 J n F 1 b 3 Q 7 L C Z x d W 9 0 O 1 N l Y 3 R p b 2 4 x L 1 B h Z 2 U w M D E g K D U p L 0 F 1 d G 9 S Z W 1 v d m V k Q 2 9 s d W 1 u c z E u e 0 N v b H V t b j g s N 3 0 m c X V v d D s s J n F 1 b 3 Q 7 U 2 V j d G l v b j E v U G F n Z T A w M S A o N S k v Q X V 0 b 1 J l b W 9 2 Z W R D b 2 x 1 b W 5 z M S 5 7 Q 2 9 s d W 1 u O S w 4 f S Z x d W 9 0 O y w m c X V v d D t T Z W N 0 a W 9 u M S 9 Q Y W d l M D A x I C g 1 K S 9 B d X R v U m V t b 3 Z l Z E N v b H V t b n M x L n t D b 2 x 1 b W 4 x M C w 5 f S Z x d W 9 0 O y w m c X V v d D t T Z W N 0 a W 9 u M S 9 Q Y W d l M D A x I C g 1 K S 9 B d X R v U m V t b 3 Z l Z E N v b H V t b n M x L n t D b 2 x 1 b W 4 x M S w x M H 0 m c X V v d D s s J n F 1 b 3 Q 7 U 2 V j d G l v b j E v U G F n Z T A w M S A o N S k v Q X V 0 b 1 J l b W 9 2 Z W R D b 2 x 1 b W 5 z M S 5 7 Q 2 9 s d W 1 u M T I s M T F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Q Y W d l M D A x J T I w K D Y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w N i 0 x N F Q x O T o x M z o 0 M S 4 4 O D g 3 M j I y W i I v P j x F b n R y e S B U e X B l P S J G a W x s Q 2 9 s d W 1 u V H l w Z X M i I F Z h b H V l P S J z Q m d Z R 0 J n W U d C Z 1 l H Q m d Z R y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2 M D d m N 2 E 1 Z S 1 m Y j F j L T R m O D U t Y T A x Z S 0 5 M z Q w N D Y 2 Z j k x O D c i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h Z 2 U w M D E g K D Y p L 0 F 1 d G 9 S Z W 1 v d m V k Q 2 9 s d W 1 u c z E u e 0 N v b H V t b j E s M H 0 m c X V v d D s s J n F 1 b 3 Q 7 U 2 V j d G l v b j E v U G F n Z T A w M S A o N i k v Q X V 0 b 1 J l b W 9 2 Z W R D b 2 x 1 b W 5 z M S 5 7 Q 2 9 s d W 1 u M i w x f S Z x d W 9 0 O y w m c X V v d D t T Z W N 0 a W 9 u M S 9 Q Y W d l M D A x I C g 2 K S 9 B d X R v U m V t b 3 Z l Z E N v b H V t b n M x L n t D b 2 x 1 b W 4 z L D J 9 J n F 1 b 3 Q 7 L C Z x d W 9 0 O 1 N l Y 3 R p b 2 4 x L 1 B h Z 2 U w M D E g K D Y p L 0 F 1 d G 9 S Z W 1 v d m V k Q 2 9 s d W 1 u c z E u e 0 N v b H V t b j Q s M 3 0 m c X V v d D s s J n F 1 b 3 Q 7 U 2 V j d G l v b j E v U G F n Z T A w M S A o N i k v Q X V 0 b 1 J l b W 9 2 Z W R D b 2 x 1 b W 5 z M S 5 7 Q 2 9 s d W 1 u N S w 0 f S Z x d W 9 0 O y w m c X V v d D t T Z W N 0 a W 9 u M S 9 Q Y W d l M D A x I C g 2 K S 9 B d X R v U m V t b 3 Z l Z E N v b H V t b n M x L n t D b 2 x 1 b W 4 2 L D V 9 J n F 1 b 3 Q 7 L C Z x d W 9 0 O 1 N l Y 3 R p b 2 4 x L 1 B h Z 2 U w M D E g K D Y p L 0 F 1 d G 9 S Z W 1 v d m V k Q 2 9 s d W 1 u c z E u e 0 N v b H V t b j c s N n 0 m c X V v d D s s J n F 1 b 3 Q 7 U 2 V j d G l v b j E v U G F n Z T A w M S A o N i k v Q X V 0 b 1 J l b W 9 2 Z W R D b 2 x 1 b W 5 z M S 5 7 Q 2 9 s d W 1 u O C w 3 f S Z x d W 9 0 O y w m c X V v d D t T Z W N 0 a W 9 u M S 9 Q Y W d l M D A x I C g 2 K S 9 B d X R v U m V t b 3 Z l Z E N v b H V t b n M x L n t D b 2 x 1 b W 4 5 L D h 9 J n F 1 b 3 Q 7 L C Z x d W 9 0 O 1 N l Y 3 R p b 2 4 x L 1 B h Z 2 U w M D E g K D Y p L 0 F 1 d G 9 S Z W 1 v d m V k Q 2 9 s d W 1 u c z E u e 0 N v b H V t b j E w L D l 9 J n F 1 b 3 Q 7 L C Z x d W 9 0 O 1 N l Y 3 R p b 2 4 x L 1 B h Z 2 U w M D E g K D Y p L 0 F 1 d G 9 S Z W 1 v d m V k Q 2 9 s d W 1 u c z E u e 0 N v b H V t b j E x L D E w f S Z x d W 9 0 O y w m c X V v d D t T Z W N 0 a W 9 u M S 9 Q Y W d l M D A x I C g 2 K S 9 B d X R v U m V t b 3 Z l Z E N v b H V t b n M x L n t D b 2 x 1 b W 4 x M i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B h Z 2 U w M D E g K D Y p L 0 F 1 d G 9 S Z W 1 v d m V k Q 2 9 s d W 1 u c z E u e 0 N v b H V t b j E s M H 0 m c X V v d D s s J n F 1 b 3 Q 7 U 2 V j d G l v b j E v U G F n Z T A w M S A o N i k v Q X V 0 b 1 J l b W 9 2 Z W R D b 2 x 1 b W 5 z M S 5 7 Q 2 9 s d W 1 u M i w x f S Z x d W 9 0 O y w m c X V v d D t T Z W N 0 a W 9 u M S 9 Q Y W d l M D A x I C g 2 K S 9 B d X R v U m V t b 3 Z l Z E N v b H V t b n M x L n t D b 2 x 1 b W 4 z L D J 9 J n F 1 b 3 Q 7 L C Z x d W 9 0 O 1 N l Y 3 R p b 2 4 x L 1 B h Z 2 U w M D E g K D Y p L 0 F 1 d G 9 S Z W 1 v d m V k Q 2 9 s d W 1 u c z E u e 0 N v b H V t b j Q s M 3 0 m c X V v d D s s J n F 1 b 3 Q 7 U 2 V j d G l v b j E v U G F n Z T A w M S A o N i k v Q X V 0 b 1 J l b W 9 2 Z W R D b 2 x 1 b W 5 z M S 5 7 Q 2 9 s d W 1 u N S w 0 f S Z x d W 9 0 O y w m c X V v d D t T Z W N 0 a W 9 u M S 9 Q Y W d l M D A x I C g 2 K S 9 B d X R v U m V t b 3 Z l Z E N v b H V t b n M x L n t D b 2 x 1 b W 4 2 L D V 9 J n F 1 b 3 Q 7 L C Z x d W 9 0 O 1 N l Y 3 R p b 2 4 x L 1 B h Z 2 U w M D E g K D Y p L 0 F 1 d G 9 S Z W 1 v d m V k Q 2 9 s d W 1 u c z E u e 0 N v b H V t b j c s N n 0 m c X V v d D s s J n F 1 b 3 Q 7 U 2 V j d G l v b j E v U G F n Z T A w M S A o N i k v Q X V 0 b 1 J l b W 9 2 Z W R D b 2 x 1 b W 5 z M S 5 7 Q 2 9 s d W 1 u O C w 3 f S Z x d W 9 0 O y w m c X V v d D t T Z W N 0 a W 9 u M S 9 Q Y W d l M D A x I C g 2 K S 9 B d X R v U m V t b 3 Z l Z E N v b H V t b n M x L n t D b 2 x 1 b W 4 5 L D h 9 J n F 1 b 3 Q 7 L C Z x d W 9 0 O 1 N l Y 3 R p b 2 4 x L 1 B h Z 2 U w M D E g K D Y p L 0 F 1 d G 9 S Z W 1 v d m V k Q 2 9 s d W 1 u c z E u e 0 N v b H V t b j E w L D l 9 J n F 1 b 3 Q 7 L C Z x d W 9 0 O 1 N l Y 3 R p b 2 4 x L 1 B h Z 2 U w M D E g K D Y p L 0 F 1 d G 9 S Z W 1 v d m V k Q 2 9 s d W 1 u c z E u e 0 N v b H V t b j E x L D E w f S Z x d W 9 0 O y w m c X V v d D t T Z W N 0 a W 9 u M S 9 Q Y W d l M D A x I C g 2 K S 9 B d X R v U m V t b 3 Z l Z E N v b H V t b n M x L n t D b 2 x 1 b W 4 x M i w x M X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x F b n R y e S B U e X B l P S J M b 2 F k Z W R U b 0 F u Y W x 5 c 2 l z U 2 V y d m l j Z X M i I F Z h b H V l P S J s M C I v P j w v U 3 R h Y m x l R W 5 0 c m l l c z 4 8 L 0 l 0 Z W 0 + P E l 0 Z W 0 + P E l 0 Z W 1 M b 2 N h d G l v b j 4 8 S X R l b V R 5 c G U + R m 9 y b X V s Y T w v S X R l b V R 5 c G U + P E l 0 Z W 1 Q Y X R o P l N l Y 3 R p b 2 4 x L 1 B h Z 2 U w M D E l M j A o N y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T A 0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U t M z F U M T Y 6 M j U 6 N T I u O D E 0 N T c 2 N l o i L z 4 8 R W 5 0 c n k g V H l w Z T 0 i R m l s b E N v b H V t b l R 5 c G V z I i B W Y W x 1 Z T 0 i c 0 J n W U d C Z 1 l H Q m d Z R 0 J n W U c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Y W d l M D A x I C g 1 K S 9 B d X R v U m V t b 3 Z l Z E N v b H V t b n M x L n t D b 2 x 1 b W 4 x L D B 9 J n F 1 b 3 Q 7 L C Z x d W 9 0 O 1 N l Y 3 R p b 2 4 x L 1 B h Z 2 U w M D E g K D U p L 0 F 1 d G 9 S Z W 1 v d m V k Q 2 9 s d W 1 u c z E u e 0 N v b H V t b j I s M X 0 m c X V v d D s s J n F 1 b 3 Q 7 U 2 V j d G l v b j E v U G F n Z T A w M S A o N S k v Q X V 0 b 1 J l b W 9 2 Z W R D b 2 x 1 b W 5 z M S 5 7 Q 2 9 s d W 1 u M y w y f S Z x d W 9 0 O y w m c X V v d D t T Z W N 0 a W 9 u M S 9 Q Y W d l M D A x I C g 1 K S 9 B d X R v U m V t b 3 Z l Z E N v b H V t b n M x L n t D b 2 x 1 b W 4 0 L D N 9 J n F 1 b 3 Q 7 L C Z x d W 9 0 O 1 N l Y 3 R p b 2 4 x L 1 B h Z 2 U w M D E g K D U p L 0 F 1 d G 9 S Z W 1 v d m V k Q 2 9 s d W 1 u c z E u e 0 N v b H V t b j U s N H 0 m c X V v d D s s J n F 1 b 3 Q 7 U 2 V j d G l v b j E v U G F n Z T A w M S A o N S k v Q X V 0 b 1 J l b W 9 2 Z W R D b 2 x 1 b W 5 z M S 5 7 Q 2 9 s d W 1 u N i w 1 f S Z x d W 9 0 O y w m c X V v d D t T Z W N 0 a W 9 u M S 9 Q Y W d l M D A x I C g 1 K S 9 B d X R v U m V t b 3 Z l Z E N v b H V t b n M x L n t D b 2 x 1 b W 4 3 L D Z 9 J n F 1 b 3 Q 7 L C Z x d W 9 0 O 1 N l Y 3 R p b 2 4 x L 1 B h Z 2 U w M D E g K D U p L 0 F 1 d G 9 S Z W 1 v d m V k Q 2 9 s d W 1 u c z E u e 0 N v b H V t b j g s N 3 0 m c X V v d D s s J n F 1 b 3 Q 7 U 2 V j d G l v b j E v U G F n Z T A w M S A o N S k v Q X V 0 b 1 J l b W 9 2 Z W R D b 2 x 1 b W 5 z M S 5 7 Q 2 9 s d W 1 u O S w 4 f S Z x d W 9 0 O y w m c X V v d D t T Z W N 0 a W 9 u M S 9 Q Y W d l M D A x I C g 1 K S 9 B d X R v U m V t b 3 Z l Z E N v b H V t b n M x L n t D b 2 x 1 b W 4 x M C w 5 f S Z x d W 9 0 O y w m c X V v d D t T Z W N 0 a W 9 u M S 9 Q Y W d l M D A x I C g 1 K S 9 B d X R v U m V t b 3 Z l Z E N v b H V t b n M x L n t D b 2 x 1 b W 4 x M S w x M H 0 m c X V v d D s s J n F 1 b 3 Q 7 U 2 V j d G l v b j E v U G F n Z T A w M S A o N S k v Q X V 0 b 1 J l b W 9 2 Z W R D b 2 x 1 b W 5 z M S 5 7 Q 2 9 s d W 1 u M T I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Q Y W d l M D A x I C g 1 K S 9 B d X R v U m V t b 3 Z l Z E N v b H V t b n M x L n t D b 2 x 1 b W 4 x L D B 9 J n F 1 b 3 Q 7 L C Z x d W 9 0 O 1 N l Y 3 R p b 2 4 x L 1 B h Z 2 U w M D E g K D U p L 0 F 1 d G 9 S Z W 1 v d m V k Q 2 9 s d W 1 u c z E u e 0 N v b H V t b j I s M X 0 m c X V v d D s s J n F 1 b 3 Q 7 U 2 V j d G l v b j E v U G F n Z T A w M S A o N S k v Q X V 0 b 1 J l b W 9 2 Z W R D b 2 x 1 b W 5 z M S 5 7 Q 2 9 s d W 1 u M y w y f S Z x d W 9 0 O y w m c X V v d D t T Z W N 0 a W 9 u M S 9 Q Y W d l M D A x I C g 1 K S 9 B d X R v U m V t b 3 Z l Z E N v b H V t b n M x L n t D b 2 x 1 b W 4 0 L D N 9 J n F 1 b 3 Q 7 L C Z x d W 9 0 O 1 N l Y 3 R p b 2 4 x L 1 B h Z 2 U w M D E g K D U p L 0 F 1 d G 9 S Z W 1 v d m V k Q 2 9 s d W 1 u c z E u e 0 N v b H V t b j U s N H 0 m c X V v d D s s J n F 1 b 3 Q 7 U 2 V j d G l v b j E v U G F n Z T A w M S A o N S k v Q X V 0 b 1 J l b W 9 2 Z W R D b 2 x 1 b W 5 z M S 5 7 Q 2 9 s d W 1 u N i w 1 f S Z x d W 9 0 O y w m c X V v d D t T Z W N 0 a W 9 u M S 9 Q Y W d l M D A x I C g 1 K S 9 B d X R v U m V t b 3 Z l Z E N v b H V t b n M x L n t D b 2 x 1 b W 4 3 L D Z 9 J n F 1 b 3 Q 7 L C Z x d W 9 0 O 1 N l Y 3 R p b 2 4 x L 1 B h Z 2 U w M D E g K D U p L 0 F 1 d G 9 S Z W 1 v d m V k Q 2 9 s d W 1 u c z E u e 0 N v b H V t b j g s N 3 0 m c X V v d D s s J n F 1 b 3 Q 7 U 2 V j d G l v b j E v U G F n Z T A w M S A o N S k v Q X V 0 b 1 J l b W 9 2 Z W R D b 2 x 1 b W 5 z M S 5 7 Q 2 9 s d W 1 u O S w 4 f S Z x d W 9 0 O y w m c X V v d D t T Z W N 0 a W 9 u M S 9 Q Y W d l M D A x I C g 1 K S 9 B d X R v U m V t b 3 Z l Z E N v b H V t b n M x L n t D b 2 x 1 b W 4 x M C w 5 f S Z x d W 9 0 O y w m c X V v d D t T Z W N 0 a W 9 u M S 9 Q Y W d l M D A x I C g 1 K S 9 B d X R v U m V t b 3 Z l Z E N v b H V t b n M x L n t D b 2 x 1 b W 4 x M S w x M H 0 m c X V v d D s s J n F 1 b 3 Q 7 U 2 V j d G l v b j E v U G F n Z T A w M S A o N S k v Q X V 0 b 1 J l b W 9 2 Z W R D b 2 x 1 b W 5 z M S 5 7 Q 2 9 s d W 1 u M T I s M T F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x v Y W R l Z F R v Q W 5 h b H l z a X N T Z X J 2 a W N l c y I g V m F s d W U 9 I m w w I i 8 + P C 9 T d G F i b G V F b n R y a W V z P j w v S X R l b T 4 8 S X R l b T 4 8 S X R l b U x v Y 2 F 0 a W 9 u P j x J d G V t V H l w Z T 5 G b 3 J t d W x h P C 9 J d G V t V H l w Z T 4 8 S X R l b V B h d G g + U 2 V j d G l v b j E v V G F i b G U w M D E l M j A o U G F n Z S U y M D E p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E l M j A o U G F n Z S U y M D E p L 1 R h Y m x l M D A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A w M S U y M C h Q Y W d l J T I w M S k v V G l w b y U y M G N h b W J p Y W R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A w M i U y M C h Q Y W d l J T I w M S k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A w M i U y M C h Q Y W d l J T I w M S k v V G F i b G U w M D I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D A y J T I w K F B h Z 2 U l M j A x K S 9 U a X B v J T I w Y 2 F t Y m l h Z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D E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x L 1 B h Z 2 U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x L 1 R p c G 8 l M j B j Y W 1 i a W F k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F n Z T A w M S U y M C g y K S 9 P c m l n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D E l M j A o M i k v U G F n Z T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D E l M j A o M i k v V G l w b y U y M G N h b W J p Y W R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x J T I w K D M p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F n Z T A w M S U y M C g z K S 9 Q Y W d l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F n Z T A w M S U y M C g z K S 9 U a X B v J T I w Y 2 F t Y m l h Z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D E l M j A o N C k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x J T I w K D Q p L 1 B h Z 2 U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x J T I w K D Q p L 1 R p c G 8 l M j B j Y W 1 i a W F k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F n Z T A w M S U y M C g 1 K S 9 P c m l n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D E l M j A o N S k v U G F n Z T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D E l M j A o N S k v V G l w b y U y M G N h b W J p Y W R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x J T I w K D Y p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F n Z T A w M S U y M C g 2 K S 9 Q Y W d l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F n Z T A w M S U y M C g 2 K S 9 U a X B v J T I w Y 2 F t Y m l h Z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D E l M j A o N y k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x J T I w K D c p L 1 B h Z 2 U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x J T I w K D c p L 1 R p c G 8 l M j B j Y W 1 i a W F k b z w v S X R l b V B h d G g + P C 9 J d G V t T G 9 j Y X R p b 2 4 + P F N 0 Y W J s Z U V u d H J p Z X M v P j w v S X R l b T 4 8 S X R l b T 4 8 S X R l b U x v Y 2 F 0 a W 9 u P j x J d G V t V H l w Z T 5 B b G x G b 3 J t d W x h c z w v S X R l b V R 5 c G U + P E l 0 Z W 1 Q Y X R o P j w v S X R l b V B h d G g + P C 9 J d G V t T G 9 j Y X R p b 2 4 + P F N 0 Y W J s Z U V u d H J p Z X M + P E V u d H J 5 I F R 5 c G U 9 I l F 1 Z X J 5 R 3 J v d X B z I i B W Y W x 1 Z T 0 i c 0 F B Q U F B Q T 0 9 I i 8 + P E V u d H J 5 I F R 5 c G U 9 I l J l b G F 0 a W 9 u c 2 h p c H M i I F Z h b H V l P S J z Q U F B Q U F B P T 0 i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S o Z h 3 G k / j 0 m B U K g v b l j x g g A A A A A C A A A A A A A Q Z g A A A A E A A C A A A A B k L l G t P B n V E I c J e R 3 0 F X m 4 J 1 k O K N x V 7 Q d n b X a 2 b T H l z Q A A A A A O g A A A A A I A A C A A A A B Z V z R g d 4 Z 8 3 O O s X b 8 w Q 1 o 3 s 3 n 4 7 1 U L S u B q Y 8 Z z 2 6 s V N 1 A A A A A x X I S W w y B S c I m 5 A M a i X r R r g h n p H d i h 2 o + N i c m o q A r r j B c o l 0 q Z G a 5 0 p T 6 8 Q c g q O T 1 v O 1 H + / N n P 7 e O C 3 X Q d u q e n k J M p p W d / 6 k q e t D B j J 0 K V L E A A A A B M I J v q h G q Q m c P V 3 8 J a x q x e Z Y A j g e 9 e O F c H K p T b W I s X o k f t Z d E n 6 v L M s C S S I u R + 7 R V l S 9 B V Y c T C P X u b A k R b B 4 i O < / D a t a M a s h u p > 
</file>

<file path=customXml/itemProps1.xml><?xml version="1.0" encoding="utf-8"?>
<ds:datastoreItem xmlns:ds="http://schemas.openxmlformats.org/officeDocument/2006/customXml" ds:itemID="{9B05A116-BEDB-4AFF-AB82-FC4410E0DFC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 Duatlón Femenino</vt:lpstr>
      <vt:lpstr>Categorias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Svane</dc:creator>
  <cp:lastModifiedBy>Sebastián Sepúlveda Valdivia</cp:lastModifiedBy>
  <dcterms:created xsi:type="dcterms:W3CDTF">2020-01-13T14:08:52Z</dcterms:created>
  <dcterms:modified xsi:type="dcterms:W3CDTF">2023-09-22T19:05:43Z</dcterms:modified>
</cp:coreProperties>
</file>